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INH GIẢN GIÁO VIÊN\Hồ sơ tinh giản biên chế năm 2027 trường TH và THCS Ea Lâm\"/>
    </mc:Choice>
  </mc:AlternateContent>
  <bookViews>
    <workbookView xWindow="0" yWindow="0" windowWidth="20460" windowHeight="8580"/>
  </bookViews>
  <sheets>
    <sheet name="Table 1" sheetId="1" r:id="rId1"/>
  </sheets>
  <calcPr calcId="162913"/>
</workbook>
</file>

<file path=xl/calcChain.xml><?xml version="1.0" encoding="utf-8"?>
<calcChain xmlns="http://schemas.openxmlformats.org/spreadsheetml/2006/main">
  <c r="AC15" i="1" l="1"/>
  <c r="Y15" i="1"/>
  <c r="T14" i="1"/>
  <c r="U14" i="1" s="1"/>
  <c r="AC13" i="1" l="1"/>
  <c r="T12" i="1" l="1"/>
  <c r="T13" i="1"/>
  <c r="U13" i="1" l="1"/>
  <c r="U12" i="1"/>
</calcChain>
</file>

<file path=xl/sharedStrings.xml><?xml version="1.0" encoding="utf-8"?>
<sst xmlns="http://schemas.openxmlformats.org/spreadsheetml/2006/main" count="86" uniqueCount="69">
  <si>
    <t>BIỂU SỐ 01</t>
  </si>
  <si>
    <t>TT</t>
  </si>
  <si>
    <t>Họ và tên</t>
  </si>
  <si>
    <t>Ngày tháng năm sinh</t>
  </si>
  <si>
    <t>Trình độ đào tạo</t>
  </si>
  <si>
    <t>Chức danh chuyên môn đang đảm nhiệm</t>
  </si>
  <si>
    <t>Đơn vị công tác</t>
  </si>
  <si>
    <t>Tiền lương theo ngạch, bậc, chức danh, chức vụ hiện hưởng</t>
  </si>
  <si>
    <t>Phụ cấp chức vụ (nếu có)</t>
  </si>
  <si>
    <t>Phụ cấp thâm niên nghề (nếu có)</t>
  </si>
  <si>
    <t>Phụ cấp thâm niên vượt khung (nếu có)</t>
  </si>
  <si>
    <t>Hệ số chênh lệch bảo lưu (nếu có)</t>
  </si>
  <si>
    <t>Lương ngạch, bậc trước liền kề</t>
  </si>
  <si>
    <t>Thời điểm tinh giản biên chế</t>
  </si>
  <si>
    <t>Được hưởng chính sách</t>
  </si>
  <si>
    <t>Lý do tinh giản</t>
  </si>
  <si>
    <t>Hệ số lương</t>
  </si>
  <si>
    <t>Thời điểm hưởng</t>
  </si>
  <si>
    <t>Hệ số</t>
  </si>
  <si>
    <t>Mức phụ cấp</t>
  </si>
  <si>
    <t>Nghỉ hưu trước tuổi</t>
  </si>
  <si>
    <t>Thôi việc ngay</t>
  </si>
  <si>
    <t>A</t>
  </si>
  <si>
    <t>Chuyển sang làm việc ở các cơ sở không sử dụng kinh phí</t>
  </si>
  <si>
    <t>Tiền lương tháng hiện hưởng (1000 đồng)</t>
  </si>
  <si>
    <t>Tiền lương tháng để tính trợ cấp nghỉ hưu trước tuổi, do đóng bảo hiểm xã hội (1000 đồng)</t>
  </si>
  <si>
    <t>Số năm đóng BHXH theo sổ BHXH</t>
  </si>
  <si>
    <t>Tuổi khi giải quyết tinh giản biên chế</t>
  </si>
  <si>
    <t>Thôi việc sau khi đi học nghề</t>
  </si>
  <si>
    <t>Tổng kinh phí để thực hiện chế độ</t>
  </si>
  <si>
    <t>KHỐI SỞ NGÀNH</t>
  </si>
  <si>
    <t>Nam</t>
  </si>
  <si>
    <t>Nữ</t>
  </si>
  <si>
    <t>B</t>
  </si>
  <si>
    <t>KHỐI SỰ NGHIỆP</t>
  </si>
  <si>
    <t>TỔNG CỘNG</t>
  </si>
  <si>
    <t>UỶ BAN NHÂN DÂN</t>
  </si>
  <si>
    <t>Đặng Xuân Dũng</t>
  </si>
  <si>
    <t>2/3/1969</t>
  </si>
  <si>
    <t>Đại học tiểu học</t>
  </si>
  <si>
    <t>Phó HT</t>
  </si>
  <si>
    <t>Trường TH-THCS Ea Lâm</t>
  </si>
  <si>
    <t>29/7/2025</t>
  </si>
  <si>
    <t>01/9/2025</t>
  </si>
  <si>
    <t>29/7/2022</t>
  </si>
  <si>
    <t>Nguyễn Thị Nguyên</t>
  </si>
  <si>
    <t>Giáo viên</t>
  </si>
  <si>
    <t>10/7/2025</t>
  </si>
  <si>
    <t>10/7/2022</t>
  </si>
  <si>
    <t xml:space="preserve">Từ ngày   tháng    năm   đến ngày……..tháng………năm     </t>
  </si>
  <si>
    <t xml:space="preserve">   XÃ EA LY</t>
  </si>
  <si>
    <t>07/7/1972</t>
  </si>
  <si>
    <t>TỔNG HỢP CHUNG DANH SÁCH TINH GIẢN BIÊN CHẾ VÀ DỰ TOÁN KINH PHÍ THỰC HIỆN  NĂM 2027</t>
  </si>
  <si>
    <t>32 năm 4 tháng</t>
  </si>
  <si>
    <t xml:space="preserve">57 năm 10 tháng </t>
  </si>
  <si>
    <t>01/1/2027</t>
  </si>
  <si>
    <t>Trong năm 2026 HTNV, có đơn tự nguyện xin nghỉ</t>
  </si>
  <si>
    <t>33 năm 1 tháng</t>
  </si>
  <si>
    <t>54 năm 6thang</t>
  </si>
  <si>
    <t>Huỳnh Văn Cưng</t>
  </si>
  <si>
    <t>20/5/1969</t>
  </si>
  <si>
    <t>Đại học giáo dục tiểu học</t>
  </si>
  <si>
    <t>Trường tiểu học Tân Lập</t>
  </si>
  <si>
    <t>01/02/2026</t>
  </si>
  <si>
    <t>37 năm 7 tháng</t>
  </si>
  <si>
    <t>57 năm 10 tháng</t>
  </si>
  <si>
    <t>01/4/ 2027</t>
  </si>
  <si>
    <t>Trong năm 2026 HTNV có đơn tự nguyện xin nghỉ</t>
  </si>
  <si>
    <t xml:space="preserve">(Kèm theo Kê hoạch số……..../KH-UBND ngày…….../…...../2026 của UBND xã Ea Ly)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</si>
</sst>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6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7"/>
      <color theme="1"/>
      <name val="Times New Roman"/>
      <family val="1"/>
    </font>
    <font>
      <b/>
      <sz val="7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8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 applyAlignment="1">
      <alignment horizontal="left" vertical="top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" fontId="5" fillId="2" borderId="2" xfId="0" applyNumberFormat="1" applyFont="1" applyFill="1" applyBorder="1" applyAlignment="1">
      <alignment horizontal="center" vertical="center" shrinkToFit="1"/>
    </xf>
    <xf numFmtId="0" fontId="7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1" fontId="4" fillId="2" borderId="4" xfId="0" applyNumberFormat="1" applyFont="1" applyFill="1" applyBorder="1" applyAlignment="1">
      <alignment horizontal="center" vertical="center" shrinkToFit="1"/>
    </xf>
    <xf numFmtId="2" fontId="13" fillId="0" borderId="4" xfId="0" applyNumberFormat="1" applyFont="1" applyBorder="1" applyAlignment="1">
      <alignment horizontal="left" wrapText="1"/>
    </xf>
    <xf numFmtId="2" fontId="11" fillId="0" borderId="4" xfId="0" quotePrefix="1" applyNumberFormat="1" applyFont="1" applyBorder="1" applyAlignment="1">
      <alignment horizontal="left" wrapText="1"/>
    </xf>
    <xf numFmtId="2" fontId="11" fillId="0" borderId="4" xfId="0" applyNumberFormat="1" applyFont="1" applyBorder="1" applyAlignment="1">
      <alignment horizontal="left" wrapText="1"/>
    </xf>
    <xf numFmtId="2" fontId="11" fillId="0" borderId="4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 wrapText="1"/>
    </xf>
    <xf numFmtId="2" fontId="4" fillId="0" borderId="4" xfId="0" applyNumberFormat="1" applyFont="1" applyBorder="1" applyAlignment="1">
      <alignment horizontal="center" wrapText="1"/>
    </xf>
    <xf numFmtId="2" fontId="11" fillId="0" borderId="4" xfId="0" quotePrefix="1" applyNumberFormat="1" applyFont="1" applyBorder="1" applyAlignment="1">
      <alignment horizontal="center" wrapText="1"/>
    </xf>
    <xf numFmtId="9" fontId="4" fillId="0" borderId="4" xfId="0" applyNumberFormat="1" applyFont="1" applyBorder="1" applyAlignment="1">
      <alignment horizontal="center" wrapText="1"/>
    </xf>
    <xf numFmtId="2" fontId="14" fillId="0" borderId="4" xfId="0" applyNumberFormat="1" applyFont="1" applyBorder="1" applyAlignment="1">
      <alignment horizontal="center" wrapText="1"/>
    </xf>
    <xf numFmtId="3" fontId="4" fillId="0" borderId="4" xfId="0" applyNumberFormat="1" applyFont="1" applyBorder="1" applyAlignment="1">
      <alignment horizontal="center" wrapText="1"/>
    </xf>
    <xf numFmtId="2" fontId="14" fillId="0" borderId="4" xfId="0" quotePrefix="1" applyNumberFormat="1" applyFont="1" applyBorder="1" applyAlignment="1">
      <alignment horizontal="center" wrapText="1"/>
    </xf>
    <xf numFmtId="3" fontId="7" fillId="0" borderId="4" xfId="0" applyNumberFormat="1" applyFont="1" applyBorder="1" applyAlignment="1">
      <alignment horizontal="center" wrapText="1"/>
    </xf>
    <xf numFmtId="0" fontId="11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3" fontId="12" fillId="0" borderId="4" xfId="0" applyNumberFormat="1" applyFont="1" applyBorder="1" applyAlignment="1">
      <alignment horizontal="center" wrapText="1"/>
    </xf>
    <xf numFmtId="0" fontId="4" fillId="2" borderId="0" xfId="0" applyFont="1" applyFill="1" applyBorder="1" applyAlignment="1">
      <alignment vertical="center" wrapText="1"/>
    </xf>
    <xf numFmtId="2" fontId="7" fillId="2" borderId="4" xfId="0" applyNumberFormat="1" applyFont="1" applyFill="1" applyBorder="1" applyAlignment="1">
      <alignment horizontal="center" vertical="center" wrapText="1"/>
    </xf>
    <xf numFmtId="9" fontId="7" fillId="2" borderId="4" xfId="0" applyNumberFormat="1" applyFont="1" applyFill="1" applyBorder="1" applyAlignment="1">
      <alignment horizontal="center" vertic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11" fillId="0" borderId="8" xfId="0" quotePrefix="1" applyNumberFormat="1" applyFont="1" applyBorder="1" applyAlignment="1">
      <alignment horizontal="center" vertical="center" wrapText="1"/>
    </xf>
    <xf numFmtId="2" fontId="11" fillId="0" borderId="8" xfId="0" applyNumberFormat="1" applyFont="1" applyBorder="1" applyAlignment="1">
      <alignment horizontal="left" vertical="center" wrapText="1"/>
    </xf>
    <xf numFmtId="2" fontId="11" fillId="0" borderId="8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center" vertical="center" wrapText="1"/>
    </xf>
    <xf numFmtId="2" fontId="15" fillId="0" borderId="8" xfId="0" quotePrefix="1" applyNumberFormat="1" applyFont="1" applyBorder="1" applyAlignment="1">
      <alignment horizontal="center" vertical="center" wrapText="1"/>
    </xf>
    <xf numFmtId="9" fontId="4" fillId="0" borderId="8" xfId="0" applyNumberFormat="1" applyFont="1" applyBorder="1" applyAlignment="1">
      <alignment horizontal="center" vertical="center" wrapText="1"/>
    </xf>
    <xf numFmtId="2" fontId="14" fillId="0" borderId="8" xfId="0" applyNumberFormat="1" applyFont="1" applyBorder="1" applyAlignment="1">
      <alignment horizontal="center" vertical="center" wrapText="1"/>
    </xf>
    <xf numFmtId="2" fontId="11" fillId="0" borderId="8" xfId="0" quotePrefix="1" applyNumberFormat="1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 wrapText="1"/>
    </xf>
    <xf numFmtId="2" fontId="14" fillId="0" borderId="8" xfId="0" quotePrefix="1" applyNumberFormat="1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2" fontId="13" fillId="0" borderId="8" xfId="0" applyNumberFormat="1" applyFont="1" applyBorder="1" applyAlignment="1">
      <alignment horizontal="left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 indent="13"/>
    </xf>
    <xf numFmtId="0" fontId="10" fillId="0" borderId="0" xfId="0" applyFont="1" applyAlignment="1">
      <alignment horizontal="left" vertical="top" wrapText="1" indent="15"/>
    </xf>
    <xf numFmtId="0" fontId="7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topLeftCell="A10" zoomScale="85" zoomScaleNormal="85" zoomScalePageLayoutView="89" workbookViewId="0">
      <selection activeCell="H21" sqref="H21"/>
    </sheetView>
  </sheetViews>
  <sheetFormatPr defaultRowHeight="12.75" x14ac:dyDescent="0.2"/>
  <cols>
    <col min="1" max="1" width="6" style="1" customWidth="1"/>
    <col min="2" max="2" width="24.83203125" style="1" customWidth="1"/>
    <col min="3" max="3" width="8.33203125" style="1" customWidth="1"/>
    <col min="4" max="4" width="8" style="1" customWidth="1"/>
    <col min="5" max="5" width="8.1640625" style="1" customWidth="1"/>
    <col min="6" max="6" width="9.5" style="1" customWidth="1"/>
    <col min="7" max="7" width="7.6640625" style="1" customWidth="1"/>
    <col min="8" max="8" width="8.5" style="1" customWidth="1"/>
    <col min="9" max="9" width="10.33203125" style="1" customWidth="1"/>
    <col min="10" max="10" width="6.1640625" style="1" customWidth="1"/>
    <col min="11" max="11" width="8.5" style="1" customWidth="1"/>
    <col min="12" max="12" width="8.1640625" style="1" customWidth="1"/>
    <col min="13" max="13" width="7" style="1" customWidth="1"/>
    <col min="14" max="14" width="6.6640625" style="1" customWidth="1"/>
    <col min="15" max="15" width="8.33203125" style="1" customWidth="1"/>
    <col min="16" max="16" width="6.5" style="1" customWidth="1"/>
    <col min="17" max="17" width="7.83203125" style="1" customWidth="1"/>
    <col min="18" max="18" width="6.33203125" style="1" customWidth="1"/>
    <col min="19" max="19" width="8" style="1" customWidth="1"/>
    <col min="20" max="20" width="9" style="1" customWidth="1"/>
    <col min="21" max="21" width="10.33203125" style="1" customWidth="1"/>
    <col min="22" max="22" width="8.33203125" style="1" customWidth="1"/>
    <col min="23" max="23" width="9" style="1" customWidth="1"/>
    <col min="24" max="24" width="10.33203125" style="1" customWidth="1"/>
    <col min="25" max="25" width="11.5" style="1" customWidth="1"/>
    <col min="26" max="26" width="11.83203125" style="1" customWidth="1"/>
    <col min="27" max="27" width="7.5" style="1" customWidth="1"/>
    <col min="28" max="28" width="8.33203125" style="1" customWidth="1"/>
    <col min="29" max="29" width="11" style="1" customWidth="1"/>
    <col min="30" max="30" width="13.5" style="1" customWidth="1"/>
    <col min="31" max="16384" width="9.33203125" style="1"/>
  </cols>
  <sheetData>
    <row r="1" spans="1:30" ht="18" customHeight="1" x14ac:dyDescent="0.2">
      <c r="A1" s="54" t="s">
        <v>36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2"/>
    </row>
    <row r="2" spans="1:30" ht="13.5" customHeight="1" x14ac:dyDescent="0.2">
      <c r="A2" s="55" t="s">
        <v>50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3"/>
    </row>
    <row r="3" spans="1:30" ht="18" customHeight="1" x14ac:dyDescent="0.2">
      <c r="A3" s="64" t="s">
        <v>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</row>
    <row r="4" spans="1:30" ht="17.25" customHeight="1" x14ac:dyDescent="0.2">
      <c r="A4" s="64" t="s">
        <v>52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</row>
    <row r="5" spans="1:30" ht="18" customHeight="1" x14ac:dyDescent="0.2">
      <c r="A5" s="65" t="s">
        <v>49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</row>
    <row r="6" spans="1:30" ht="27" customHeight="1" x14ac:dyDescent="0.2">
      <c r="A6" s="66" t="s">
        <v>68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</row>
    <row r="7" spans="1:30" ht="63" customHeight="1" x14ac:dyDescent="0.2">
      <c r="A7" s="56" t="s">
        <v>1</v>
      </c>
      <c r="B7" s="56" t="s">
        <v>2</v>
      </c>
      <c r="C7" s="56" t="s">
        <v>3</v>
      </c>
      <c r="D7" s="56"/>
      <c r="E7" s="56" t="s">
        <v>4</v>
      </c>
      <c r="F7" s="56" t="s">
        <v>5</v>
      </c>
      <c r="G7" s="56" t="s">
        <v>6</v>
      </c>
      <c r="H7" s="56" t="s">
        <v>7</v>
      </c>
      <c r="I7" s="56"/>
      <c r="J7" s="56" t="s">
        <v>8</v>
      </c>
      <c r="K7" s="56"/>
      <c r="L7" s="56" t="s">
        <v>9</v>
      </c>
      <c r="M7" s="56"/>
      <c r="N7" s="56" t="s">
        <v>10</v>
      </c>
      <c r="O7" s="56"/>
      <c r="P7" s="56" t="s">
        <v>11</v>
      </c>
      <c r="Q7" s="56"/>
      <c r="R7" s="56" t="s">
        <v>12</v>
      </c>
      <c r="S7" s="56"/>
      <c r="T7" s="56" t="s">
        <v>24</v>
      </c>
      <c r="U7" s="56" t="s">
        <v>25</v>
      </c>
      <c r="V7" s="56" t="s">
        <v>26</v>
      </c>
      <c r="W7" s="56" t="s">
        <v>27</v>
      </c>
      <c r="X7" s="56" t="s">
        <v>13</v>
      </c>
      <c r="Y7" s="56" t="s">
        <v>14</v>
      </c>
      <c r="Z7" s="56"/>
      <c r="AA7" s="56"/>
      <c r="AB7" s="56"/>
      <c r="AC7" s="56" t="s">
        <v>29</v>
      </c>
      <c r="AD7" s="56" t="s">
        <v>15</v>
      </c>
    </row>
    <row r="8" spans="1:30" ht="109.5" customHeight="1" x14ac:dyDescent="0.2">
      <c r="A8" s="56"/>
      <c r="B8" s="56"/>
      <c r="C8" s="6" t="s">
        <v>31</v>
      </c>
      <c r="D8" s="6" t="s">
        <v>32</v>
      </c>
      <c r="E8" s="56"/>
      <c r="F8" s="56"/>
      <c r="G8" s="56"/>
      <c r="H8" s="6" t="s">
        <v>16</v>
      </c>
      <c r="I8" s="6" t="s">
        <v>17</v>
      </c>
      <c r="J8" s="6" t="s">
        <v>18</v>
      </c>
      <c r="K8" s="6" t="s">
        <v>17</v>
      </c>
      <c r="L8" s="6" t="s">
        <v>19</v>
      </c>
      <c r="M8" s="13" t="s">
        <v>17</v>
      </c>
      <c r="N8" s="6" t="s">
        <v>19</v>
      </c>
      <c r="O8" s="6" t="s">
        <v>17</v>
      </c>
      <c r="P8" s="6" t="s">
        <v>18</v>
      </c>
      <c r="Q8" s="6" t="s">
        <v>17</v>
      </c>
      <c r="R8" s="6" t="s">
        <v>18</v>
      </c>
      <c r="S8" s="6" t="s">
        <v>17</v>
      </c>
      <c r="T8" s="57"/>
      <c r="U8" s="57"/>
      <c r="V8" s="57"/>
      <c r="W8" s="57"/>
      <c r="X8" s="56"/>
      <c r="Y8" s="6" t="s">
        <v>20</v>
      </c>
      <c r="Z8" s="12" t="s">
        <v>23</v>
      </c>
      <c r="AA8" s="6" t="s">
        <v>21</v>
      </c>
      <c r="AB8" s="6" t="s">
        <v>28</v>
      </c>
      <c r="AC8" s="57"/>
      <c r="AD8" s="56"/>
    </row>
    <row r="9" spans="1:30" s="5" customFormat="1" ht="18" customHeight="1" x14ac:dyDescent="0.2">
      <c r="A9" s="11"/>
      <c r="B9" s="11" t="s">
        <v>22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  <c r="Z9" s="8">
        <v>24</v>
      </c>
      <c r="AA9" s="8">
        <v>25</v>
      </c>
      <c r="AB9" s="8">
        <v>26</v>
      </c>
      <c r="AC9" s="8">
        <v>27</v>
      </c>
      <c r="AD9" s="8">
        <v>28</v>
      </c>
    </row>
    <row r="10" spans="1:30" ht="18" customHeight="1" x14ac:dyDescent="0.2">
      <c r="A10" s="7" t="s">
        <v>22</v>
      </c>
      <c r="B10" s="58" t="s">
        <v>30</v>
      </c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60"/>
    </row>
    <row r="11" spans="1:30" ht="18" customHeight="1" x14ac:dyDescent="0.2">
      <c r="A11" s="14" t="s">
        <v>33</v>
      </c>
      <c r="B11" s="61" t="s">
        <v>34</v>
      </c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3"/>
    </row>
    <row r="12" spans="1:30" ht="50.25" customHeight="1" x14ac:dyDescent="0.2">
      <c r="A12" s="15">
        <v>1</v>
      </c>
      <c r="B12" s="16" t="s">
        <v>37</v>
      </c>
      <c r="C12" s="17" t="s">
        <v>38</v>
      </c>
      <c r="D12" s="18"/>
      <c r="E12" s="19" t="s">
        <v>39</v>
      </c>
      <c r="F12" s="19" t="s">
        <v>40</v>
      </c>
      <c r="G12" s="20" t="s">
        <v>41</v>
      </c>
      <c r="H12" s="21">
        <v>4.9800000000000004</v>
      </c>
      <c r="I12" s="22" t="s">
        <v>42</v>
      </c>
      <c r="J12" s="19">
        <v>0.45</v>
      </c>
      <c r="K12" s="19"/>
      <c r="L12" s="23">
        <v>0.28999999999999998</v>
      </c>
      <c r="M12" s="22" t="s">
        <v>43</v>
      </c>
      <c r="N12" s="19"/>
      <c r="O12" s="19"/>
      <c r="P12" s="19"/>
      <c r="Q12" s="19"/>
      <c r="R12" s="24">
        <v>4.6500000000000004</v>
      </c>
      <c r="S12" s="22" t="s">
        <v>44</v>
      </c>
      <c r="T12" s="25">
        <f>((H12+J12)*2530)+((H12+J12)*L12*2530)</f>
        <v>17721.891000000003</v>
      </c>
      <c r="U12" s="25">
        <f>T12</f>
        <v>17721.891000000003</v>
      </c>
      <c r="V12" s="19" t="s">
        <v>53</v>
      </c>
      <c r="W12" s="22" t="s">
        <v>54</v>
      </c>
      <c r="X12" s="26" t="s">
        <v>55</v>
      </c>
      <c r="Y12" s="31">
        <v>598113.82125000015</v>
      </c>
      <c r="Z12" s="25"/>
      <c r="AA12" s="25"/>
      <c r="AB12" s="25"/>
      <c r="AC12" s="27">
        <v>598113.82125000015</v>
      </c>
      <c r="AD12" s="28" t="s">
        <v>56</v>
      </c>
    </row>
    <row r="13" spans="1:30" ht="62.25" customHeight="1" x14ac:dyDescent="0.2">
      <c r="A13" s="15">
        <v>2</v>
      </c>
      <c r="B13" s="16" t="s">
        <v>45</v>
      </c>
      <c r="C13" s="17"/>
      <c r="D13" s="17" t="s">
        <v>51</v>
      </c>
      <c r="E13" s="19" t="s">
        <v>39</v>
      </c>
      <c r="F13" s="19" t="s">
        <v>46</v>
      </c>
      <c r="G13" s="20" t="s">
        <v>41</v>
      </c>
      <c r="H13" s="21">
        <v>5.36</v>
      </c>
      <c r="I13" s="22" t="s">
        <v>47</v>
      </c>
      <c r="J13" s="19"/>
      <c r="K13" s="19"/>
      <c r="L13" s="23">
        <v>0.28000000000000003</v>
      </c>
      <c r="M13" s="22" t="s">
        <v>43</v>
      </c>
      <c r="N13" s="19"/>
      <c r="O13" s="19"/>
      <c r="P13" s="19"/>
      <c r="Q13" s="19"/>
      <c r="R13" s="24">
        <v>5.0199999999999996</v>
      </c>
      <c r="S13" s="22" t="s">
        <v>48</v>
      </c>
      <c r="T13" s="25">
        <f>((H13+J13)*2530)+((H13+J13)*L13*2530)</f>
        <v>17357.824000000001</v>
      </c>
      <c r="U13" s="25">
        <f>T13</f>
        <v>17357.824000000001</v>
      </c>
      <c r="V13" s="19" t="s">
        <v>57</v>
      </c>
      <c r="W13" s="22" t="s">
        <v>58</v>
      </c>
      <c r="X13" s="26" t="s">
        <v>55</v>
      </c>
      <c r="Y13" s="27">
        <v>555416.46600000001</v>
      </c>
      <c r="Z13" s="25"/>
      <c r="AA13" s="25"/>
      <c r="AB13" s="25"/>
      <c r="AC13" s="27">
        <f>Y13</f>
        <v>555416.46600000001</v>
      </c>
      <c r="AD13" s="28" t="s">
        <v>56</v>
      </c>
    </row>
    <row r="14" spans="1:30" ht="35.25" customHeight="1" x14ac:dyDescent="0.2">
      <c r="A14" s="15">
        <v>3</v>
      </c>
      <c r="B14" s="49" t="s">
        <v>59</v>
      </c>
      <c r="C14" s="36" t="s">
        <v>60</v>
      </c>
      <c r="D14" s="37"/>
      <c r="E14" s="38" t="s">
        <v>61</v>
      </c>
      <c r="F14" s="38" t="s">
        <v>40</v>
      </c>
      <c r="G14" s="39" t="s">
        <v>62</v>
      </c>
      <c r="H14" s="40">
        <v>6.04</v>
      </c>
      <c r="I14" s="41" t="s">
        <v>42</v>
      </c>
      <c r="J14" s="38">
        <v>0.4</v>
      </c>
      <c r="K14" s="38"/>
      <c r="L14" s="42">
        <v>0.35</v>
      </c>
      <c r="M14" s="41" t="s">
        <v>63</v>
      </c>
      <c r="N14" s="38"/>
      <c r="O14" s="38"/>
      <c r="P14" s="38"/>
      <c r="Q14" s="38"/>
      <c r="R14" s="43">
        <v>5.7</v>
      </c>
      <c r="S14" s="44" t="s">
        <v>44</v>
      </c>
      <c r="T14" s="45">
        <f>((H14+J14)*2530)+((H14+J14)*L14*2530)</f>
        <v>21995.82</v>
      </c>
      <c r="U14" s="45">
        <f>T14</f>
        <v>21995.82</v>
      </c>
      <c r="V14" s="38" t="s">
        <v>64</v>
      </c>
      <c r="W14" s="44" t="s">
        <v>65</v>
      </c>
      <c r="X14" s="46" t="s">
        <v>66</v>
      </c>
      <c r="Y14" s="50">
        <v>736860</v>
      </c>
      <c r="Z14" s="47"/>
      <c r="AA14" s="47"/>
      <c r="AB14" s="47"/>
      <c r="AC14" s="50">
        <v>736860</v>
      </c>
      <c r="AD14" s="48" t="s">
        <v>67</v>
      </c>
    </row>
    <row r="15" spans="1:30" ht="19.350000000000001" customHeight="1" x14ac:dyDescent="0.2">
      <c r="A15" s="30"/>
      <c r="B15" s="29" t="s">
        <v>35</v>
      </c>
      <c r="C15" s="30"/>
      <c r="D15" s="30"/>
      <c r="E15" s="30"/>
      <c r="F15" s="30"/>
      <c r="G15" s="30"/>
      <c r="H15" s="33"/>
      <c r="I15" s="12"/>
      <c r="J15" s="12"/>
      <c r="K15" s="12"/>
      <c r="L15" s="34"/>
      <c r="M15" s="12"/>
      <c r="N15" s="12"/>
      <c r="O15" s="12"/>
      <c r="P15" s="12"/>
      <c r="Q15" s="12"/>
      <c r="R15" s="12"/>
      <c r="S15" s="12"/>
      <c r="T15" s="35"/>
      <c r="U15" s="35"/>
      <c r="V15" s="12"/>
      <c r="W15" s="12"/>
      <c r="X15" s="12"/>
      <c r="Y15" s="35">
        <f>SUM(Y12:Y14)</f>
        <v>1890390.2872500001</v>
      </c>
      <c r="Z15" s="29"/>
      <c r="AA15" s="29"/>
      <c r="AB15" s="29"/>
      <c r="AC15" s="35">
        <f>SUM(AC12:AC14)</f>
        <v>1890390.2872500001</v>
      </c>
      <c r="AD15" s="48"/>
    </row>
    <row r="16" spans="1:30" ht="11.25" customHeight="1" x14ac:dyDescent="0.2">
      <c r="A16" s="4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53"/>
      <c r="Z16" s="53"/>
      <c r="AA16" s="53"/>
      <c r="AB16" s="53"/>
      <c r="AC16" s="53"/>
      <c r="AD16" s="53"/>
    </row>
    <row r="17" spans="1:30" ht="11.25" customHeight="1" x14ac:dyDescent="0.2">
      <c r="A17" s="4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52"/>
      <c r="Z17" s="52"/>
      <c r="AA17" s="52"/>
      <c r="AB17" s="52"/>
      <c r="AC17" s="52"/>
      <c r="AD17" s="52"/>
    </row>
    <row r="18" spans="1:30" ht="13.5" x14ac:dyDescent="0.2">
      <c r="A18" s="4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51"/>
      <c r="Z18" s="51"/>
      <c r="AA18" s="51"/>
      <c r="AB18" s="51"/>
      <c r="AC18" s="51"/>
      <c r="AD18" s="51"/>
    </row>
  </sheetData>
  <mergeCells count="31">
    <mergeCell ref="A3:AD3"/>
    <mergeCell ref="A4:AD4"/>
    <mergeCell ref="A5:AD5"/>
    <mergeCell ref="P7:Q7"/>
    <mergeCell ref="R7:S7"/>
    <mergeCell ref="T7:T8"/>
    <mergeCell ref="J7:K7"/>
    <mergeCell ref="L7:M7"/>
    <mergeCell ref="N7:O7"/>
    <mergeCell ref="H7:I7"/>
    <mergeCell ref="A6:AD6"/>
    <mergeCell ref="A7:A8"/>
    <mergeCell ref="B7:B8"/>
    <mergeCell ref="E7:E8"/>
    <mergeCell ref="F7:F8"/>
    <mergeCell ref="Y18:AD18"/>
    <mergeCell ref="Y17:AD17"/>
    <mergeCell ref="Y16:AD16"/>
    <mergeCell ref="A1:AC1"/>
    <mergeCell ref="A2:AC2"/>
    <mergeCell ref="W7:W8"/>
    <mergeCell ref="X7:X8"/>
    <mergeCell ref="Y7:AB7"/>
    <mergeCell ref="AC7:AC8"/>
    <mergeCell ref="AD7:AD8"/>
    <mergeCell ref="B10:AD10"/>
    <mergeCell ref="B11:AD11"/>
    <mergeCell ref="C7:D7"/>
    <mergeCell ref="U7:U8"/>
    <mergeCell ref="V7:V8"/>
    <mergeCell ref="G7:G8"/>
  </mergeCells>
  <pageMargins left="0.2" right="0.2" top="0.5" bottom="0.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Tourane</dc:creator>
  <cp:lastModifiedBy>VH-N</cp:lastModifiedBy>
  <cp:lastPrinted>2026-03-31T04:00:33Z</cp:lastPrinted>
  <dcterms:created xsi:type="dcterms:W3CDTF">2025-07-17T09:46:48Z</dcterms:created>
  <dcterms:modified xsi:type="dcterms:W3CDTF">2026-07-10T07:24:45Z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2023-09-18T00:00:00Z</vt:filetime>
  </property>
  <property fmtid="{D5CDD505-2E9C-101B-9397-08002B2CF9AE}" pid="3" name="Creator">
    <vt:lpwstr>Microsoft® Excel® 2010</vt:lpwstr>
  </property>
  <property fmtid="{D5CDD505-2E9C-101B-9397-08002B2CF9AE}" pid="4" name="LastSaved">
    <vt:filetime>2025-07-17T00:00:00Z</vt:filetime>
  </property>
  <property fmtid="{D5CDD505-2E9C-101B-9397-08002B2CF9AE}" pid="5" name="Producer">
    <vt:lpwstr>3-Heights(TM) PDF Security Shell 4.8.25.2 (http://www.pdf-tools.com)</vt:lpwstr>
  </property>
</Properties>
</file>