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760" tabRatio="631" activeTab="11"/>
  </bookViews>
  <sheets>
    <sheet name="CHỈ TIÊU 2023" sheetId="1" r:id="rId1"/>
    <sheet name="XÃ ĐỨC BÌNH TÂY" sheetId="2" r:id="rId2"/>
    <sheet name="THỊ TRẤN" sheetId="3" r:id="rId3"/>
    <sheet name="XÃ EA BÂR" sheetId="4" r:id="rId4"/>
    <sheet name="XÃ EA LY" sheetId="5" r:id="rId5"/>
    <sheet name="EABIA" sheetId="6" r:id="rId6"/>
    <sheet name="EATROL" sheetId="7" r:id="rId7"/>
    <sheet name="SÔNG HINH" sheetId="8" r:id="rId8"/>
    <sheet name="EA BÁ" sheetId="9" r:id="rId9"/>
    <sheet name="EA lÂM" sheetId="10" r:id="rId10"/>
    <sheet name=" SƠN GIANG" sheetId="11" r:id="rId11"/>
    <sheet name="ĐBĐ" sheetId="13" r:id="rId12"/>
  </sheets>
  <definedNames>
    <definedName name="_xlnm.Print_Area" localSheetId="10">' SƠN GIANG'!$A$1:$D$42</definedName>
    <definedName name="_xlnm.Print_Area" localSheetId="0">'CHỈ TIÊU 2023'!$A$1:$Q$42</definedName>
    <definedName name="_xlnm.Print_Area" localSheetId="11">ĐBĐ!$A$1:$D$42</definedName>
    <definedName name="_xlnm.Print_Area" localSheetId="8">'EA BÁ'!$A$1:$D$42</definedName>
    <definedName name="_xlnm.Print_Area" localSheetId="9">'EA lÂM'!$A$1:$D$42</definedName>
    <definedName name="_xlnm.Print_Area" localSheetId="5">EABIA!$A$1:$D$42</definedName>
    <definedName name="_xlnm.Print_Area" localSheetId="6">EATROL!$A$1:$D$42</definedName>
    <definedName name="_xlnm.Print_Area" localSheetId="7">'SÔNG HINH'!$A$1:$D$42</definedName>
    <definedName name="_xlnm.Print_Area" localSheetId="2">'THỊ TRẤN'!$A$1:$D$42</definedName>
    <definedName name="_xlnm.Print_Area" localSheetId="1">'XÃ ĐỨC BÌNH TÂY'!$A$1:$D$42</definedName>
    <definedName name="_xlnm.Print_Area" localSheetId="3">'XÃ EA BÂR'!$A$1:$D$42</definedName>
    <definedName name="_xlnm.Print_Area" localSheetId="4">'XÃ EA LY'!$A$1:$D$42</definedName>
    <definedName name="_xlnm.Print_Titles" localSheetId="10">' SƠN GIANG'!$5:$6</definedName>
    <definedName name="_xlnm.Print_Titles" localSheetId="0">'CHỈ TIÊU 2023'!$5:$6</definedName>
    <definedName name="_xlnm.Print_Titles" localSheetId="11">ĐBĐ!$5:$6</definedName>
    <definedName name="_xlnm.Print_Titles" localSheetId="8">'EA BÁ'!$5:$6</definedName>
    <definedName name="_xlnm.Print_Titles" localSheetId="9">'EA lÂM'!$5:$6</definedName>
    <definedName name="_xlnm.Print_Titles" localSheetId="5">EABIA!$5:$6</definedName>
    <definedName name="_xlnm.Print_Titles" localSheetId="6">EATROL!$5:$6</definedName>
    <definedName name="_xlnm.Print_Titles" localSheetId="7">'SÔNG HINH'!$5:$6</definedName>
    <definedName name="_xlnm.Print_Titles" localSheetId="2">'THỊ TRẤN'!$5:$6</definedName>
    <definedName name="_xlnm.Print_Titles" localSheetId="1">'XÃ ĐỨC BÌNH TÂY'!$5:$6</definedName>
    <definedName name="_xlnm.Print_Titles" localSheetId="3">'XÃ EA BÂR'!$5:$6</definedName>
    <definedName name="_xlnm.Print_Titles" localSheetId="4">'XÃ EA LY'!$5:$6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3" l="1"/>
  <c r="A2" i="11"/>
  <c r="A2" i="10"/>
  <c r="A2" i="9"/>
  <c r="A2" i="8"/>
  <c r="A2" i="7"/>
  <c r="A2" i="6"/>
  <c r="A2" i="5"/>
  <c r="A2" i="4"/>
  <c r="A2" i="3"/>
  <c r="Q30" i="1" l="1"/>
  <c r="Q15" i="1"/>
  <c r="Q14" i="1" s="1"/>
  <c r="Q13" i="1" s="1"/>
  <c r="Q9" i="1"/>
  <c r="P30" i="1"/>
  <c r="P27" i="1"/>
  <c r="P25" i="1"/>
  <c r="P15" i="1"/>
  <c r="P14" i="1"/>
  <c r="P13" i="1"/>
  <c r="P9" i="1"/>
  <c r="O30" i="1"/>
  <c r="O27" i="1"/>
  <c r="O15" i="1"/>
  <c r="O14" i="1" s="1"/>
  <c r="O13" i="1" s="1"/>
  <c r="O9" i="1"/>
  <c r="N30" i="1"/>
  <c r="N27" i="1"/>
  <c r="N25" i="1"/>
  <c r="N14" i="1"/>
  <c r="N13" i="1"/>
  <c r="N9" i="1"/>
  <c r="M30" i="1"/>
  <c r="M25" i="1"/>
  <c r="M15" i="1"/>
  <c r="M14" i="1" s="1"/>
  <c r="M13" i="1" s="1"/>
  <c r="M9" i="1"/>
  <c r="L30" i="1"/>
  <c r="L24" i="1"/>
  <c r="L15" i="1"/>
  <c r="L14" i="1"/>
  <c r="L13" i="1" s="1"/>
  <c r="L9" i="1"/>
  <c r="K30" i="1"/>
  <c r="K27" i="1"/>
  <c r="K25" i="1"/>
  <c r="K15" i="1"/>
  <c r="K14" i="1"/>
  <c r="K13" i="1"/>
  <c r="K9" i="1"/>
  <c r="J30" i="1"/>
  <c r="J25" i="1"/>
  <c r="J15" i="1"/>
  <c r="J14" i="1" s="1"/>
  <c r="J13" i="1" s="1"/>
  <c r="J9" i="1"/>
  <c r="I30" i="1"/>
  <c r="I27" i="1"/>
  <c r="I25" i="1"/>
  <c r="I15" i="1"/>
  <c r="I14" i="1"/>
  <c r="I13" i="1"/>
  <c r="I9" i="1"/>
  <c r="H30" i="1"/>
  <c r="H15" i="1"/>
  <c r="H14" i="1" s="1"/>
  <c r="H13" i="1" s="1"/>
  <c r="H9" i="1"/>
  <c r="G30" i="1"/>
  <c r="G25" i="1"/>
  <c r="G15" i="1"/>
  <c r="G14" i="1" s="1"/>
  <c r="G13" i="1" s="1"/>
  <c r="G9" i="1"/>
  <c r="D30" i="13" l="1"/>
  <c r="D27" i="13"/>
  <c r="D25" i="13"/>
  <c r="D14" i="13"/>
  <c r="D9" i="13"/>
  <c r="D30" i="11"/>
  <c r="D27" i="11"/>
  <c r="D25" i="11"/>
  <c r="D15" i="11"/>
  <c r="D14" i="11" s="1"/>
  <c r="D13" i="11" s="1"/>
  <c r="D9" i="11"/>
  <c r="D30" i="10"/>
  <c r="D27" i="10"/>
  <c r="D25" i="10"/>
  <c r="D15" i="10"/>
  <c r="D14" i="10" s="1"/>
  <c r="D9" i="10"/>
  <c r="D27" i="9"/>
  <c r="D30" i="9"/>
  <c r="D25" i="9"/>
  <c r="D15" i="9"/>
  <c r="D14" i="9" s="1"/>
  <c r="D9" i="9"/>
  <c r="D30" i="8"/>
  <c r="D25" i="8"/>
  <c r="D15" i="8"/>
  <c r="D14" i="8" s="1"/>
  <c r="D13" i="8" s="1"/>
  <c r="D9" i="8"/>
  <c r="D25" i="7"/>
  <c r="D30" i="7"/>
  <c r="D15" i="7"/>
  <c r="D14" i="7" s="1"/>
  <c r="D9" i="7"/>
  <c r="D24" i="6"/>
  <c r="D15" i="6"/>
  <c r="D14" i="6" s="1"/>
  <c r="D13" i="6" s="1"/>
  <c r="D30" i="6"/>
  <c r="D9" i="6"/>
  <c r="D13" i="13" l="1"/>
  <c r="D13" i="10"/>
  <c r="D13" i="9"/>
  <c r="D13" i="7"/>
  <c r="D30" i="5" l="1"/>
  <c r="D15" i="5"/>
  <c r="D14" i="5" s="1"/>
  <c r="D9" i="5"/>
  <c r="D13" i="5" l="1"/>
  <c r="D30" i="4"/>
  <c r="D25" i="4"/>
  <c r="D15" i="4"/>
  <c r="D14" i="4"/>
  <c r="D13" i="4" s="1"/>
  <c r="D9" i="4"/>
  <c r="E15" i="1" l="1"/>
  <c r="E14" i="1" s="1"/>
  <c r="E13" i="1" s="1"/>
  <c r="E9" i="1"/>
  <c r="D30" i="3"/>
  <c r="D15" i="3"/>
  <c r="D14" i="3" s="1"/>
  <c r="D13" i="3" s="1"/>
  <c r="D9" i="3"/>
  <c r="D30" i="2" l="1"/>
  <c r="D27" i="2"/>
  <c r="D15" i="2"/>
  <c r="D14" i="2" s="1"/>
  <c r="D9" i="2"/>
  <c r="F40" i="1"/>
  <c r="D13" i="2" l="1"/>
  <c r="F29" i="1" l="1"/>
  <c r="F28" i="1"/>
  <c r="F20" i="1"/>
  <c r="F21" i="1"/>
  <c r="F31" i="1"/>
  <c r="F26" i="1"/>
  <c r="F25" i="1" s="1"/>
  <c r="F24" i="1"/>
  <c r="F19" i="1"/>
  <c r="F18" i="1"/>
  <c r="F17" i="1"/>
  <c r="F16" i="1"/>
  <c r="F11" i="1"/>
  <c r="F10" i="1"/>
  <c r="F23" i="1"/>
  <c r="F27" i="1" l="1"/>
  <c r="F41" i="1" l="1"/>
  <c r="F15" i="1" l="1"/>
  <c r="F14" i="1" s="1"/>
  <c r="F22" i="1"/>
  <c r="F9" i="1"/>
  <c r="F13" i="1" l="1"/>
  <c r="D27" i="1"/>
  <c r="D30" i="1"/>
  <c r="D20" i="1"/>
  <c r="D15" i="1"/>
  <c r="D10" i="1" s="1"/>
  <c r="D11" i="1"/>
  <c r="D9" i="1" l="1"/>
  <c r="D14" i="1"/>
  <c r="D13" i="1" s="1"/>
</calcChain>
</file>

<file path=xl/sharedStrings.xml><?xml version="1.0" encoding="utf-8"?>
<sst xmlns="http://schemas.openxmlformats.org/spreadsheetml/2006/main" count="1205" uniqueCount="92">
  <si>
    <t>Chỉ tiêu</t>
  </si>
  <si>
    <t>Ea Bar</t>
  </si>
  <si>
    <t>Ea Ly</t>
  </si>
  <si>
    <t>Ea Lâm</t>
  </si>
  <si>
    <t>Ea Trol</t>
  </si>
  <si>
    <t>Ea Bá</t>
  </si>
  <si>
    <t>Ea Bia</t>
  </si>
  <si>
    <t>Sông Hinh</t>
  </si>
  <si>
    <t>ĐB Đông</t>
  </si>
  <si>
    <t>ĐB Tây</t>
  </si>
  <si>
    <t>Sơn Giang</t>
  </si>
  <si>
    <t>TT Hai Riêng</t>
  </si>
  <si>
    <t>I</t>
  </si>
  <si>
    <t>Sản lượng lương thực</t>
  </si>
  <si>
    <t>tấn</t>
  </si>
  <si>
    <t>Thóc</t>
  </si>
  <si>
    <t>Ngô</t>
  </si>
  <si>
    <t>Diện tích canh tác</t>
  </si>
  <si>
    <t>Cây hàng năm</t>
  </si>
  <si>
    <t>ha</t>
  </si>
  <si>
    <t xml:space="preserve">Cây lương thực </t>
  </si>
  <si>
    <t>1.1</t>
  </si>
  <si>
    <t>Lúa</t>
  </si>
  <si>
    <t>-</t>
  </si>
  <si>
    <t>Lúa Đông xuân</t>
  </si>
  <si>
    <t>Lúa Hè thu</t>
  </si>
  <si>
    <t>Lúa Mùa</t>
  </si>
  <si>
    <t>1.2</t>
  </si>
  <si>
    <t>Ngô:</t>
  </si>
  <si>
    <t>Cây lấy củ có chất bột</t>
  </si>
  <si>
    <t>Cây rau, đậu, hoa cây cảnh các loại</t>
  </si>
  <si>
    <t>Cây công nghiệp ngắn ngày</t>
  </si>
  <si>
    <t>II</t>
  </si>
  <si>
    <t>Cao su</t>
  </si>
  <si>
    <t>III</t>
  </si>
  <si>
    <t>Lâm nghiệp</t>
  </si>
  <si>
    <t>A</t>
  </si>
  <si>
    <t>CÁC CHỈ TIÊU KINH TẾ</t>
  </si>
  <si>
    <t>%</t>
  </si>
  <si>
    <t>Tỷ lệ Lao động qua đào tạo trong tổng số lao động đang làm việc trong nền kinh tế</t>
  </si>
  <si>
    <t>Tỷ lệ giao quân</t>
  </si>
  <si>
    <t xml:space="preserve"> CÁC CHỈ TIÊU XÃ HỘI</t>
  </si>
  <si>
    <t>B</t>
  </si>
  <si>
    <t>IV</t>
  </si>
  <si>
    <t>V</t>
  </si>
  <si>
    <t>VI</t>
  </si>
  <si>
    <t>Trong đó: Cây Sắn:</t>
  </si>
  <si>
    <t>Trong đó: Cây Mía</t>
  </si>
  <si>
    <t>Mức giảm sinh</t>
  </si>
  <si>
    <t>Cây gia vị, cây dược liệu hàng năm và các cây trồng khác</t>
  </si>
  <si>
    <t>Các loại cây khác</t>
  </si>
  <si>
    <t>Trong đó</t>
  </si>
  <si>
    <t>Đơn 
vị</t>
  </si>
  <si>
    <t>S
TT</t>
  </si>
  <si>
    <t>1.3</t>
  </si>
  <si>
    <t>1.4</t>
  </si>
  <si>
    <t>1.4.1</t>
  </si>
  <si>
    <t>1.5</t>
  </si>
  <si>
    <t>1-1.5</t>
  </si>
  <si>
    <t>1.1.1</t>
  </si>
  <si>
    <t>1.1.2</t>
  </si>
  <si>
    <t>Thực hiện 2020</t>
  </si>
  <si>
    <t>Diện tích rừng trồng mới tập trung hàng năm</t>
  </si>
  <si>
    <t>Cây lâu năm, cây ăn quả</t>
  </si>
  <si>
    <t xml:space="preserve">Cây ăn quả </t>
  </si>
  <si>
    <t>Xóa nhà tạm, đào tạo nghề 
(KH tỉnh giao)</t>
  </si>
  <si>
    <t>Thực hiện 2022</t>
  </si>
  <si>
    <t>Kế hoạch năm 2023</t>
  </si>
  <si>
    <t>Tỷ lệ dân cư đóng bảo hiểm y tế</t>
  </si>
  <si>
    <t>CÁC CHỈ TIÊU KẾ HOẠCH PHÁT TRIỂN KINH TẾ - XÃ HỘI NĂM 2023</t>
  </si>
  <si>
    <t>Tỷ lệ lao động tham gia BHXH/tổng số lao động đang làm việc trong nền kinh tế</t>
  </si>
  <si>
    <t>VII</t>
  </si>
  <si>
    <t>Giải quyết việc làm</t>
  </si>
  <si>
    <t>Lao động</t>
  </si>
  <si>
    <t>VIII</t>
  </si>
  <si>
    <t xml:space="preserve"> %</t>
  </si>
  <si>
    <t>1.2.1</t>
  </si>
  <si>
    <t>xã Đức Bình Tây</t>
  </si>
  <si>
    <t>Thị trấn Hai Riêng</t>
  </si>
  <si>
    <t>xã Ea Bar</t>
  </si>
  <si>
    <t>xã Ea Ly</t>
  </si>
  <si>
    <t xml:space="preserve"> Tỷ lệ suy dinh dưỡng trẻ em dưới 5 tuổi (CN/T)</t>
  </si>
  <si>
    <t>Tỷ lệ suy dinh dưỡng trẻ em dưới 5 tuổi</t>
  </si>
  <si>
    <t>Tỷ lệ suy dinh dưỡng trẻ em dưới 5 tuổi (CC/T)</t>
  </si>
  <si>
    <t>Xã Ea Bia</t>
  </si>
  <si>
    <t>Xã EaTrol</t>
  </si>
  <si>
    <t>Xã Sông Hinh</t>
  </si>
  <si>
    <t>Xã EaBá</t>
  </si>
  <si>
    <t>Xã EaLâm</t>
  </si>
  <si>
    <t>Xã Sơn Giang</t>
  </si>
  <si>
    <t>Xã Đức Bình Đông</t>
  </si>
  <si>
    <t>( Ban hành theo Quyết định số 4100/QĐ-UBND ngày 19/12/2022 của UBND huyện Sông Hinh)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</si>
</sst>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\$#,##0\ ;\(\$#,##0\)"/>
    <numFmt numFmtId="167" formatCode="_-&quot;€&quot;* #,##0.00_-;\-&quot;€&quot;* #,##0.00_-;_-&quot;€&quot;* &quot;-&quot;??_-;_-@_-"/>
    <numFmt numFmtId="168" formatCode="&quot;\&quot;#,##0;[Red]&quot;\&quot;\-#,##0"/>
    <numFmt numFmtId="169" formatCode="&quot;\&quot;#,##0.00;[Red]&quot;\&quot;&quot;\&quot;&quot;\&quot;&quot;\&quot;&quot;\&quot;&quot;\&quot;\-#,##0.00"/>
    <numFmt numFmtId="170" formatCode="#,##0.0"/>
    <numFmt numFmtId="171" formatCode="&quot;\&quot;#,##0;[Red]&quot;\&quot;&quot;\&quot;\-#,##0"/>
    <numFmt numFmtId="172" formatCode="#,##0\ &quot;€&quot;;[Red]\-#,##0\ &quot;€&quot;"/>
    <numFmt numFmtId="173" formatCode="#,##0\ &quot;þ&quot;;[Red]\-#,##0\ &quot;þ&quot;"/>
    <numFmt numFmtId="174" formatCode="_(* #,##0_);_(* \(#,##0\);_(* &quot;-&quot;??_);_(@_)"/>
    <numFmt numFmtId="175" formatCode="_-&quot;€&quot;* #,##0_-;\-&quot;€&quot;* #,##0_-;_-&quot;€&quot;* &quot;-&quot;_-;_-@_-"/>
    <numFmt numFmtId="176" formatCode="&quot;VND&quot;#,##0_);[Red]\(&quot;VND&quot;#,##0\)"/>
    <numFmt numFmtId="177" formatCode="_-* #,##0.00\ _V_N_D_-;\-* #,##0.00\ _V_N_D_-;_-* &quot;-&quot;??\ _V_N_D_-;_-@_-"/>
    <numFmt numFmtId="178" formatCode="&quot;\&quot;#,##0.00;[Red]&quot;\&quot;\-#,##0.00"/>
    <numFmt numFmtId="179" formatCode="_(* #,##0.0_);_(* \(#,##0.0\);_(* &quot;-&quot;??_);_(@_)"/>
    <numFmt numFmtId="180" formatCode="_(* #.##0.00_);_(* \(#.##0.00\);_(* &quot;-&quot;??_);_(@_)"/>
  </numFmts>
  <fonts count="5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.VnTime"/>
      <family val="2"/>
    </font>
    <font>
      <sz val="9"/>
      <name val="Arial"/>
      <family val="2"/>
    </font>
    <font>
      <sz val="14"/>
      <name val="뼻뮝"/>
      <charset val="129"/>
    </font>
    <font>
      <sz val="12"/>
      <name val="¹UAAA¼"/>
      <charset val="128"/>
    </font>
    <font>
      <sz val="12"/>
      <name val="Courier"/>
      <family val="3"/>
    </font>
    <font>
      <b/>
      <sz val="12"/>
      <name val="Arial"/>
      <family val="2"/>
    </font>
    <font>
      <sz val="12"/>
      <name val="뼻뮝"/>
      <charset val="129"/>
    </font>
    <font>
      <sz val="10"/>
      <name val="VNtimes new roman"/>
      <charset val="134"/>
    </font>
    <font>
      <sz val="12"/>
      <name val="바탕체"/>
      <charset val="129"/>
    </font>
    <font>
      <sz val="10"/>
      <name val=" "/>
      <charset val="134"/>
    </font>
    <font>
      <b/>
      <sz val="11"/>
      <name val=".VnTimeH"/>
      <family val="2"/>
    </font>
    <font>
      <i/>
      <sz val="10"/>
      <name val=".VnTime"/>
      <family val="2"/>
    </font>
    <font>
      <sz val="14"/>
      <name val=".VnTimeH"/>
      <family val="2"/>
    </font>
    <font>
      <b/>
      <sz val="10"/>
      <name val=".VnTimeH"/>
      <family val="2"/>
    </font>
    <font>
      <sz val="10"/>
      <name val="굴림체"/>
      <charset val="129"/>
    </font>
    <font>
      <sz val="14"/>
      <name val=".VnArial"/>
      <family val="2"/>
    </font>
    <font>
      <b/>
      <sz val="10"/>
      <name val=".VnTime"/>
      <family val="2"/>
    </font>
    <font>
      <b/>
      <sz val="10"/>
      <name val=".VnArial"/>
      <family val="2"/>
    </font>
    <font>
      <sz val="12"/>
      <name val="Arial"/>
      <family val="2"/>
    </font>
    <font>
      <sz val="12"/>
      <name val="바탕체"/>
      <charset val="134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5"/>
      <name val="Times New Roman"/>
      <family val="1"/>
    </font>
    <font>
      <sz val="10"/>
      <name val="Calibri"/>
      <family val="2"/>
      <scheme val="minor"/>
    </font>
    <font>
      <i/>
      <sz val="12"/>
      <name val="Times New Roman"/>
      <family val="1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color rgb="FFFF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sz val="13"/>
      <color rgb="FFFF0000"/>
      <name val="Times New Roman"/>
      <family val="1"/>
    </font>
    <font>
      <i/>
      <sz val="13"/>
      <name val="Times New Roman"/>
      <family val="1"/>
    </font>
    <font>
      <sz val="13"/>
      <name val="Calibri"/>
      <family val="2"/>
      <scheme val="minor"/>
    </font>
    <font>
      <b/>
      <sz val="13"/>
      <name val="Calibri"/>
      <family val="2"/>
    </font>
    <font>
      <b/>
      <i/>
      <sz val="13"/>
      <name val="Calibri"/>
      <family val="2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174" fontId="18" fillId="0" borderId="1" applyNumberFormat="0" applyFont="0" applyBorder="0" applyAlignment="0">
      <alignment horizontal="center"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177" fontId="5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3" fontId="17" fillId="0" borderId="4" applyNumberFormat="0" applyAlignment="0">
      <alignment horizontal="center" vertical="center"/>
    </xf>
    <xf numFmtId="3" fontId="23" fillId="0" borderId="4" applyNumberFormat="0" applyAlignment="0">
      <alignment horizontal="center" vertical="center"/>
    </xf>
    <xf numFmtId="3" fontId="22" fillId="0" borderId="4" applyNumberFormat="0" applyAlignment="0">
      <alignment horizontal="center" vertical="center"/>
    </xf>
    <xf numFmtId="0" fontId="24" fillId="0" borderId="0" applyNumberFormat="0" applyFont="0" applyFill="0" applyAlignment="0"/>
    <xf numFmtId="176" fontId="13" fillId="0" borderId="0"/>
    <xf numFmtId="0" fontId="30" fillId="0" borderId="0"/>
    <xf numFmtId="0" fontId="29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2" fillId="0" borderId="0"/>
    <xf numFmtId="0" fontId="4" fillId="0" borderId="0"/>
    <xf numFmtId="3" fontId="19" fillId="0" borderId="4" applyNumberFormat="0" applyAlignment="0">
      <alignment horizontal="center" vertical="center"/>
    </xf>
    <xf numFmtId="3" fontId="16" fillId="0" borderId="5" applyNumberFormat="0" applyAlignment="0">
      <alignment horizontal="left" wrapText="1"/>
    </xf>
    <xf numFmtId="0" fontId="21" fillId="0" borderId="0" applyNumberForma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" fillId="0" borderId="0">
      <alignment vertical="center"/>
    </xf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2" fillId="0" borderId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20" fillId="0" borderId="0"/>
    <xf numFmtId="0" fontId="24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59">
    <xf numFmtId="0" fontId="0" fillId="0" borderId="0" xfId="0"/>
    <xf numFmtId="179" fontId="4" fillId="0" borderId="6" xfId="8" applyNumberFormat="1" applyFont="1" applyFill="1" applyBorder="1" applyAlignment="1">
      <alignment horizontal="center" vertical="center"/>
    </xf>
    <xf numFmtId="174" fontId="4" fillId="0" borderId="6" xfId="8" applyNumberFormat="1" applyFont="1" applyFill="1" applyBorder="1" applyAlignment="1">
      <alignment horizontal="center" vertical="center"/>
    </xf>
    <xf numFmtId="0" fontId="4" fillId="0" borderId="6" xfId="31" applyFont="1" applyFill="1" applyBorder="1" applyAlignment="1">
      <alignment horizontal="center" vertical="center"/>
    </xf>
    <xf numFmtId="0" fontId="4" fillId="0" borderId="6" xfId="31" applyFont="1" applyFill="1" applyBorder="1" applyAlignment="1">
      <alignment horizontal="left" vertical="center" wrapText="1"/>
    </xf>
    <xf numFmtId="0" fontId="4" fillId="0" borderId="6" xfId="31" applyFont="1" applyFill="1" applyBorder="1" applyAlignment="1">
      <alignment horizontal="center" vertical="center" wrapText="1"/>
    </xf>
    <xf numFmtId="0" fontId="32" fillId="0" borderId="0" xfId="0" applyFont="1" applyFill="1"/>
    <xf numFmtId="174" fontId="3" fillId="0" borderId="6" xfId="8" applyNumberFormat="1" applyFont="1" applyFill="1" applyBorder="1" applyAlignment="1">
      <alignment horizontal="center" vertical="center"/>
    </xf>
    <xf numFmtId="0" fontId="3" fillId="0" borderId="6" xfId="31" applyFont="1" applyFill="1" applyBorder="1" applyAlignment="1">
      <alignment horizontal="center" vertical="center" wrapText="1"/>
    </xf>
    <xf numFmtId="0" fontId="3" fillId="0" borderId="6" xfId="3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9" fontId="4" fillId="0" borderId="6" xfId="8" applyNumberFormat="1" applyFont="1" applyFill="1" applyBorder="1" applyAlignment="1">
      <alignment horizontal="right" vertical="center"/>
    </xf>
    <xf numFmtId="0" fontId="4" fillId="0" borderId="0" xfId="0" applyFont="1" applyFill="1"/>
    <xf numFmtId="0" fontId="27" fillId="0" borderId="6" xfId="31" applyFont="1" applyFill="1" applyBorder="1" applyAlignment="1">
      <alignment horizontal="center" vertical="center"/>
    </xf>
    <xf numFmtId="0" fontId="27" fillId="0" borderId="6" xfId="31" applyFont="1" applyFill="1" applyBorder="1" applyAlignment="1">
      <alignment horizontal="justify" vertical="center" wrapText="1"/>
    </xf>
    <xf numFmtId="0" fontId="27" fillId="0" borderId="6" xfId="31" applyFont="1" applyFill="1" applyBorder="1" applyAlignment="1">
      <alignment horizontal="center" vertical="center" wrapText="1"/>
    </xf>
    <xf numFmtId="174" fontId="27" fillId="0" borderId="6" xfId="8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35" fillId="0" borderId="1" xfId="0" applyFont="1" applyFill="1" applyBorder="1"/>
    <xf numFmtId="0" fontId="26" fillId="0" borderId="0" xfId="31" applyFont="1" applyFill="1" applyBorder="1" applyAlignment="1">
      <alignment horizontal="center" vertical="center"/>
    </xf>
    <xf numFmtId="179" fontId="26" fillId="0" borderId="0" xfId="8" applyNumberFormat="1" applyFont="1" applyFill="1" applyBorder="1" applyAlignment="1">
      <alignment horizontal="center" vertical="center"/>
    </xf>
    <xf numFmtId="0" fontId="32" fillId="0" borderId="0" xfId="0" applyFont="1" applyFill="1" applyBorder="1"/>
    <xf numFmtId="0" fontId="26" fillId="0" borderId="1" xfId="31" applyFont="1" applyFill="1" applyBorder="1" applyAlignment="1">
      <alignment horizontal="center" vertical="center"/>
    </xf>
    <xf numFmtId="179" fontId="26" fillId="0" borderId="1" xfId="8" applyNumberFormat="1" applyFont="1" applyFill="1" applyBorder="1" applyAlignment="1">
      <alignment horizontal="center" vertical="center"/>
    </xf>
    <xf numFmtId="179" fontId="3" fillId="0" borderId="8" xfId="8" applyNumberFormat="1" applyFont="1" applyFill="1" applyBorder="1" applyAlignment="1">
      <alignment horizontal="center" vertical="center" wrapText="1"/>
    </xf>
    <xf numFmtId="179" fontId="3" fillId="0" borderId="9" xfId="8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3" fontId="28" fillId="0" borderId="6" xfId="31" applyNumberFormat="1" applyFont="1" applyFill="1" applyBorder="1" applyAlignment="1">
      <alignment horizontal="center" vertical="center"/>
    </xf>
    <xf numFmtId="3" fontId="28" fillId="0" borderId="6" xfId="8" applyNumberFormat="1" applyFont="1" applyFill="1" applyBorder="1" applyAlignment="1">
      <alignment horizontal="center" vertical="center"/>
    </xf>
    <xf numFmtId="0" fontId="3" fillId="0" borderId="6" xfId="31" applyFont="1" applyFill="1" applyBorder="1" applyAlignment="1">
      <alignment horizontal="center" vertical="center"/>
    </xf>
    <xf numFmtId="0" fontId="3" fillId="0" borderId="7" xfId="31" applyFont="1" applyFill="1" applyBorder="1" applyAlignment="1">
      <alignment vertical="center"/>
    </xf>
    <xf numFmtId="0" fontId="3" fillId="0" borderId="6" xfId="31" applyFont="1" applyFill="1" applyBorder="1" applyAlignment="1">
      <alignment vertical="center"/>
    </xf>
    <xf numFmtId="0" fontId="3" fillId="0" borderId="6" xfId="31" applyFont="1" applyFill="1" applyBorder="1" applyAlignment="1">
      <alignment horizontal="left" vertical="center" wrapText="1"/>
    </xf>
    <xf numFmtId="174" fontId="3" fillId="0" borderId="6" xfId="8" applyNumberFormat="1" applyFont="1" applyFill="1" applyBorder="1" applyAlignment="1">
      <alignment horizontal="center" vertical="center" wrapText="1"/>
    </xf>
    <xf numFmtId="179" fontId="3" fillId="0" borderId="6" xfId="8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170" fontId="4" fillId="0" borderId="0" xfId="31" applyNumberFormat="1" applyFont="1" applyFill="1" applyBorder="1" applyAlignment="1">
      <alignment horizontal="center" vertical="center"/>
    </xf>
    <xf numFmtId="0" fontId="27" fillId="0" borderId="6" xfId="31" applyFont="1" applyFill="1" applyBorder="1" applyAlignment="1">
      <alignment horizontal="left" vertical="center" wrapText="1"/>
    </xf>
    <xf numFmtId="0" fontId="4" fillId="0" borderId="6" xfId="31" quotePrefix="1" applyFont="1" applyFill="1" applyBorder="1" applyAlignment="1">
      <alignment horizontal="center" vertical="center"/>
    </xf>
    <xf numFmtId="0" fontId="35" fillId="0" borderId="0" xfId="0" applyFont="1" applyFill="1"/>
    <xf numFmtId="0" fontId="4" fillId="0" borderId="6" xfId="31" applyFont="1" applyFill="1" applyBorder="1" applyAlignment="1">
      <alignment horizontal="justify" vertical="center" wrapText="1"/>
    </xf>
    <xf numFmtId="0" fontId="3" fillId="0" borderId="6" xfId="31" quotePrefix="1" applyFont="1" applyFill="1" applyBorder="1" applyAlignment="1">
      <alignment horizontal="center" vertical="center"/>
    </xf>
    <xf numFmtId="0" fontId="4" fillId="0" borderId="6" xfId="31" applyNumberFormat="1" applyFont="1" applyFill="1" applyBorder="1" applyAlignment="1">
      <alignment horizontal="justify" vertical="center" wrapText="1"/>
    </xf>
    <xf numFmtId="174" fontId="4" fillId="0" borderId="6" xfId="8" applyNumberFormat="1" applyFont="1" applyFill="1" applyBorder="1"/>
    <xf numFmtId="179" fontId="4" fillId="0" borderId="6" xfId="8" applyNumberFormat="1" applyFont="1" applyFill="1" applyBorder="1"/>
    <xf numFmtId="0" fontId="4" fillId="0" borderId="6" xfId="0" applyFont="1" applyFill="1" applyBorder="1" applyAlignment="1">
      <alignment horizontal="left" vertical="center" wrapText="1"/>
    </xf>
    <xf numFmtId="180" fontId="4" fillId="0" borderId="0" xfId="0" applyNumberFormat="1" applyFont="1" applyFill="1"/>
    <xf numFmtId="0" fontId="4" fillId="0" borderId="6" xfId="0" applyFont="1" applyFill="1" applyBorder="1" applyAlignment="1">
      <alignment horizontal="justify" vertical="center" wrapText="1"/>
    </xf>
    <xf numFmtId="43" fontId="4" fillId="0" borderId="6" xfId="8" applyNumberFormat="1" applyFont="1" applyFill="1" applyBorder="1" applyAlignment="1">
      <alignment horizontal="right" vertical="center"/>
    </xf>
    <xf numFmtId="174" fontId="4" fillId="0" borderId="6" xfId="8" quotePrefix="1" applyNumberFormat="1" applyFont="1" applyFill="1" applyBorder="1" applyAlignment="1">
      <alignment horizontal="right" vertical="center"/>
    </xf>
    <xf numFmtId="174" fontId="4" fillId="0" borderId="6" xfId="8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 wrapText="1"/>
    </xf>
    <xf numFmtId="179" fontId="32" fillId="0" borderId="0" xfId="8" applyNumberFormat="1" applyFont="1" applyFill="1"/>
    <xf numFmtId="174" fontId="26" fillId="0" borderId="0" xfId="8" applyNumberFormat="1" applyFont="1" applyFill="1" applyBorder="1" applyAlignment="1">
      <alignment horizontal="center" vertical="center"/>
    </xf>
    <xf numFmtId="174" fontId="26" fillId="0" borderId="1" xfId="8" applyNumberFormat="1" applyFont="1" applyFill="1" applyBorder="1" applyAlignment="1">
      <alignment horizontal="center" vertical="center"/>
    </xf>
    <xf numFmtId="174" fontId="32" fillId="0" borderId="0" xfId="8" applyNumberFormat="1" applyFont="1" applyFill="1"/>
    <xf numFmtId="0" fontId="4" fillId="0" borderId="6" xfId="0" applyFont="1" applyFill="1" applyBorder="1" applyAlignment="1">
      <alignment wrapText="1"/>
    </xf>
    <xf numFmtId="179" fontId="3" fillId="0" borderId="6" xfId="8" quotePrefix="1" applyNumberFormat="1" applyFont="1" applyFill="1" applyBorder="1" applyAlignment="1">
      <alignment horizontal="right" vertical="center"/>
    </xf>
    <xf numFmtId="174" fontId="3" fillId="0" borderId="6" xfId="8" quotePrefix="1" applyNumberFormat="1" applyFont="1" applyFill="1" applyBorder="1" applyAlignment="1">
      <alignment horizontal="right" vertical="center"/>
    </xf>
    <xf numFmtId="43" fontId="3" fillId="0" borderId="6" xfId="8" applyNumberFormat="1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justify" wrapText="1"/>
    </xf>
    <xf numFmtId="174" fontId="4" fillId="0" borderId="6" xfId="8" applyNumberFormat="1" applyFont="1" applyBorder="1" applyAlignment="1">
      <alignment horizontal="center" vertical="center"/>
    </xf>
    <xf numFmtId="174" fontId="36" fillId="0" borderId="6" xfId="8" applyNumberFormat="1" applyFont="1" applyBorder="1" applyAlignment="1">
      <alignment horizontal="center" vertical="center"/>
    </xf>
    <xf numFmtId="174" fontId="4" fillId="0" borderId="6" xfId="8" applyNumberFormat="1" applyFont="1" applyBorder="1" applyAlignment="1">
      <alignment horizontal="right" vertical="center"/>
    </xf>
    <xf numFmtId="174" fontId="36" fillId="0" borderId="6" xfId="8" applyNumberFormat="1" applyFont="1" applyBorder="1" applyAlignment="1">
      <alignment horizontal="right" vertical="center"/>
    </xf>
    <xf numFmtId="179" fontId="3" fillId="0" borderId="6" xfId="8" applyNumberFormat="1" applyFont="1" applyFill="1" applyBorder="1" applyAlignment="1">
      <alignment horizontal="center" vertical="center"/>
    </xf>
    <xf numFmtId="174" fontId="3" fillId="0" borderId="6" xfId="8" applyNumberFormat="1" applyFont="1" applyBorder="1" applyAlignment="1">
      <alignment horizontal="center" vertical="center"/>
    </xf>
    <xf numFmtId="174" fontId="36" fillId="0" borderId="6" xfId="8" applyNumberFormat="1" applyFont="1" applyFill="1" applyBorder="1" applyAlignment="1">
      <alignment horizontal="center" vertical="center"/>
    </xf>
    <xf numFmtId="174" fontId="36" fillId="0" borderId="6" xfId="8" applyNumberFormat="1" applyFont="1" applyFill="1" applyBorder="1" applyAlignment="1">
      <alignment horizontal="right" vertical="center"/>
    </xf>
    <xf numFmtId="3" fontId="37" fillId="0" borderId="6" xfId="31" applyNumberFormat="1" applyFont="1" applyFill="1" applyBorder="1" applyAlignment="1">
      <alignment horizontal="center" vertical="center"/>
    </xf>
    <xf numFmtId="0" fontId="37" fillId="0" borderId="6" xfId="31" applyFont="1" applyFill="1" applyBorder="1" applyAlignment="1">
      <alignment horizontal="center" vertical="center"/>
    </xf>
    <xf numFmtId="0" fontId="37" fillId="0" borderId="7" xfId="31" applyFont="1" applyFill="1" applyBorder="1" applyAlignment="1">
      <alignment vertical="center"/>
    </xf>
    <xf numFmtId="0" fontId="37" fillId="0" borderId="6" xfId="31" applyFont="1" applyFill="1" applyBorder="1" applyAlignment="1">
      <alignment vertical="center"/>
    </xf>
    <xf numFmtId="174" fontId="37" fillId="0" borderId="6" xfId="8" applyNumberFormat="1" applyFont="1" applyFill="1" applyBorder="1" applyAlignment="1">
      <alignment horizontal="center" vertical="center" wrapText="1"/>
    </xf>
    <xf numFmtId="0" fontId="37" fillId="0" borderId="6" xfId="31" applyFont="1" applyFill="1" applyBorder="1" applyAlignment="1">
      <alignment horizontal="center" vertical="center" wrapText="1"/>
    </xf>
    <xf numFmtId="0" fontId="37" fillId="0" borderId="6" xfId="31" applyFont="1" applyFill="1" applyBorder="1" applyAlignment="1">
      <alignment horizontal="left" vertical="center" wrapText="1"/>
    </xf>
    <xf numFmtId="0" fontId="38" fillId="0" borderId="6" xfId="31" applyFont="1" applyFill="1" applyBorder="1" applyAlignment="1">
      <alignment horizontal="center" vertical="center"/>
    </xf>
    <xf numFmtId="0" fontId="38" fillId="0" borderId="6" xfId="31" applyFont="1" applyFill="1" applyBorder="1" applyAlignment="1">
      <alignment horizontal="left" vertical="center" wrapText="1"/>
    </xf>
    <xf numFmtId="174" fontId="38" fillId="0" borderId="6" xfId="8" applyNumberFormat="1" applyFont="1" applyFill="1" applyBorder="1" applyAlignment="1">
      <alignment horizontal="center" vertical="center"/>
    </xf>
    <xf numFmtId="179" fontId="38" fillId="0" borderId="6" xfId="8" applyNumberFormat="1" applyFont="1" applyFill="1" applyBorder="1" applyAlignment="1">
      <alignment horizontal="center" vertical="center"/>
    </xf>
    <xf numFmtId="0" fontId="38" fillId="0" borderId="6" xfId="31" applyFont="1" applyFill="1" applyBorder="1" applyAlignment="1">
      <alignment horizontal="center" vertical="center" wrapText="1"/>
    </xf>
    <xf numFmtId="174" fontId="37" fillId="0" borderId="6" xfId="8" applyNumberFormat="1" applyFont="1" applyFill="1" applyBorder="1" applyAlignment="1">
      <alignment horizontal="center" vertical="center"/>
    </xf>
    <xf numFmtId="0" fontId="39" fillId="0" borderId="6" xfId="31" applyFont="1" applyFill="1" applyBorder="1" applyAlignment="1">
      <alignment horizontal="center" vertical="center"/>
    </xf>
    <xf numFmtId="0" fontId="39" fillId="0" borderId="6" xfId="31" applyFont="1" applyFill="1" applyBorder="1" applyAlignment="1">
      <alignment horizontal="left" vertical="center" wrapText="1"/>
    </xf>
    <xf numFmtId="0" fontId="39" fillId="0" borderId="6" xfId="31" applyFont="1" applyFill="1" applyBorder="1" applyAlignment="1">
      <alignment horizontal="center" vertical="center" wrapText="1"/>
    </xf>
    <xf numFmtId="179" fontId="37" fillId="0" borderId="6" xfId="8" applyNumberFormat="1" applyFont="1" applyFill="1" applyBorder="1" applyAlignment="1">
      <alignment horizontal="center" vertical="center"/>
    </xf>
    <xf numFmtId="0" fontId="38" fillId="0" borderId="6" xfId="31" quotePrefix="1" applyFont="1" applyFill="1" applyBorder="1" applyAlignment="1">
      <alignment horizontal="center" vertical="center"/>
    </xf>
    <xf numFmtId="0" fontId="39" fillId="0" borderId="6" xfId="31" applyFont="1" applyFill="1" applyBorder="1" applyAlignment="1">
      <alignment horizontal="justify" vertical="center" wrapText="1"/>
    </xf>
    <xf numFmtId="0" fontId="38" fillId="0" borderId="6" xfId="31" applyFont="1" applyFill="1" applyBorder="1" applyAlignment="1">
      <alignment horizontal="justify" vertical="center" wrapText="1"/>
    </xf>
    <xf numFmtId="0" fontId="37" fillId="0" borderId="6" xfId="31" quotePrefix="1" applyFont="1" applyFill="1" applyBorder="1" applyAlignment="1">
      <alignment horizontal="center" vertical="center"/>
    </xf>
    <xf numFmtId="0" fontId="38" fillId="0" borderId="6" xfId="31" applyNumberFormat="1" applyFont="1" applyFill="1" applyBorder="1" applyAlignment="1">
      <alignment horizontal="justify" vertical="center" wrapText="1"/>
    </xf>
    <xf numFmtId="0" fontId="37" fillId="0" borderId="6" xfId="31" applyFont="1" applyFill="1" applyBorder="1" applyAlignment="1">
      <alignment vertical="center" wrapText="1"/>
    </xf>
    <xf numFmtId="179" fontId="38" fillId="0" borderId="6" xfId="8" applyNumberFormat="1" applyFont="1" applyFill="1" applyBorder="1"/>
    <xf numFmtId="0" fontId="37" fillId="0" borderId="6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center" vertical="center"/>
    </xf>
    <xf numFmtId="174" fontId="40" fillId="0" borderId="6" xfId="8" applyNumberFormat="1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justify" wrapText="1"/>
    </xf>
    <xf numFmtId="179" fontId="38" fillId="0" borderId="6" xfId="8" applyNumberFormat="1" applyFont="1" applyFill="1" applyBorder="1" applyAlignment="1">
      <alignment horizontal="right" vertical="center"/>
    </xf>
    <xf numFmtId="43" fontId="38" fillId="0" borderId="6" xfId="8" applyNumberFormat="1" applyFont="1" applyFill="1" applyBorder="1" applyAlignment="1">
      <alignment horizontal="right" vertical="center"/>
    </xf>
    <xf numFmtId="0" fontId="38" fillId="0" borderId="6" xfId="0" applyFont="1" applyFill="1" applyBorder="1" applyAlignment="1">
      <alignment wrapText="1"/>
    </xf>
    <xf numFmtId="0" fontId="38" fillId="0" borderId="6" xfId="0" applyFont="1" applyFill="1" applyBorder="1" applyAlignment="1">
      <alignment horizontal="justify" vertical="center" wrapText="1"/>
    </xf>
    <xf numFmtId="174" fontId="38" fillId="0" borderId="6" xfId="8" applyNumberFormat="1" applyFont="1" applyFill="1" applyBorder="1" applyAlignment="1">
      <alignment horizontal="right" vertical="center"/>
    </xf>
    <xf numFmtId="174" fontId="40" fillId="0" borderId="6" xfId="8" applyNumberFormat="1" applyFont="1" applyFill="1" applyBorder="1" applyAlignment="1">
      <alignment horizontal="right" vertical="center"/>
    </xf>
    <xf numFmtId="0" fontId="38" fillId="0" borderId="6" xfId="0" applyFont="1" applyFill="1" applyBorder="1" applyAlignment="1">
      <alignment vertical="center" wrapText="1"/>
    </xf>
    <xf numFmtId="3" fontId="3" fillId="0" borderId="6" xfId="31" applyNumberFormat="1" applyFont="1" applyFill="1" applyBorder="1" applyAlignment="1">
      <alignment horizontal="center" vertical="center"/>
    </xf>
    <xf numFmtId="174" fontId="38" fillId="0" borderId="6" xfId="8" applyNumberFormat="1" applyFont="1" applyFill="1" applyBorder="1"/>
    <xf numFmtId="174" fontId="40" fillId="0" borderId="6" xfId="8" applyNumberFormat="1" applyFont="1" applyBorder="1" applyAlignment="1">
      <alignment horizontal="center" vertical="center"/>
    </xf>
    <xf numFmtId="174" fontId="40" fillId="0" borderId="6" xfId="8" applyNumberFormat="1" applyFont="1" applyBorder="1" applyAlignment="1">
      <alignment horizontal="right" vertical="center"/>
    </xf>
    <xf numFmtId="0" fontId="42" fillId="0" borderId="0" xfId="0" applyFont="1" applyFill="1"/>
    <xf numFmtId="0" fontId="42" fillId="0" borderId="0" xfId="0" applyFont="1" applyFill="1" applyAlignment="1">
      <alignment horizontal="center"/>
    </xf>
    <xf numFmtId="0" fontId="43" fillId="0" borderId="0" xfId="0" applyFont="1" applyFill="1"/>
    <xf numFmtId="170" fontId="38" fillId="0" borderId="0" xfId="31" applyNumberFormat="1" applyFont="1" applyFill="1" applyBorder="1" applyAlignment="1">
      <alignment horizontal="center" vertical="center"/>
    </xf>
    <xf numFmtId="0" fontId="44" fillId="0" borderId="0" xfId="0" applyFont="1" applyFill="1"/>
    <xf numFmtId="0" fontId="44" fillId="0" borderId="0" xfId="0" applyFont="1" applyFill="1" applyBorder="1"/>
    <xf numFmtId="0" fontId="44" fillId="0" borderId="1" xfId="0" applyFont="1" applyFill="1" applyBorder="1"/>
    <xf numFmtId="0" fontId="38" fillId="0" borderId="0" xfId="0" applyFont="1" applyFill="1"/>
    <xf numFmtId="180" fontId="38" fillId="0" borderId="0" xfId="0" applyNumberFormat="1" applyFont="1" applyFill="1"/>
    <xf numFmtId="174" fontId="32" fillId="0" borderId="0" xfId="0" applyNumberFormat="1" applyFont="1" applyFill="1"/>
    <xf numFmtId="0" fontId="46" fillId="0" borderId="0" xfId="0" applyFont="1" applyFill="1"/>
    <xf numFmtId="0" fontId="47" fillId="0" borderId="0" xfId="0" applyFont="1" applyFill="1"/>
    <xf numFmtId="43" fontId="48" fillId="0" borderId="6" xfId="8" applyNumberFormat="1" applyFont="1" applyFill="1" applyBorder="1" applyAlignment="1">
      <alignment horizontal="right" vertical="center"/>
    </xf>
    <xf numFmtId="43" fontId="38" fillId="0" borderId="6" xfId="8" applyFont="1" applyFill="1" applyBorder="1" applyAlignment="1">
      <alignment horizontal="center" vertical="center"/>
    </xf>
    <xf numFmtId="43" fontId="4" fillId="0" borderId="6" xfId="8" applyFont="1" applyFill="1" applyBorder="1" applyAlignment="1">
      <alignment horizontal="center" vertical="center"/>
    </xf>
    <xf numFmtId="43" fontId="49" fillId="0" borderId="6" xfId="8" applyNumberFormat="1" applyFont="1" applyFill="1" applyBorder="1" applyAlignment="1">
      <alignment horizontal="right" vertical="center"/>
    </xf>
    <xf numFmtId="0" fontId="42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43" fillId="0" borderId="0" xfId="0" applyFont="1" applyFill="1" applyBorder="1"/>
    <xf numFmtId="0" fontId="34" fillId="0" borderId="0" xfId="0" applyFont="1" applyFill="1" applyBorder="1"/>
    <xf numFmtId="0" fontId="38" fillId="0" borderId="0" xfId="0" applyFont="1" applyFill="1" applyBorder="1"/>
    <xf numFmtId="0" fontId="4" fillId="0" borderId="0" xfId="0" applyFont="1" applyFill="1" applyBorder="1"/>
    <xf numFmtId="179" fontId="32" fillId="0" borderId="0" xfId="8" applyNumberFormat="1" applyFont="1" applyFill="1" applyBorder="1"/>
    <xf numFmtId="0" fontId="31" fillId="0" borderId="0" xfId="31" applyFont="1" applyFill="1" applyAlignment="1">
      <alignment horizontal="center" vertical="center"/>
    </xf>
    <xf numFmtId="0" fontId="33" fillId="0" borderId="0" xfId="31" applyFont="1" applyBorder="1" applyAlignment="1">
      <alignment horizontal="center" vertical="center"/>
    </xf>
    <xf numFmtId="179" fontId="27" fillId="0" borderId="7" xfId="8" applyNumberFormat="1" applyFont="1" applyFill="1" applyBorder="1" applyAlignment="1">
      <alignment horizontal="center" vertical="center" wrapText="1"/>
    </xf>
    <xf numFmtId="179" fontId="27" fillId="0" borderId="3" xfId="8" applyNumberFormat="1" applyFont="1" applyFill="1" applyBorder="1" applyAlignment="1">
      <alignment horizontal="center" vertical="center" wrapText="1"/>
    </xf>
    <xf numFmtId="179" fontId="27" fillId="0" borderId="10" xfId="8" applyNumberFormat="1" applyFont="1" applyFill="1" applyBorder="1" applyAlignment="1">
      <alignment horizontal="center" vertical="center" wrapText="1"/>
    </xf>
    <xf numFmtId="0" fontId="3" fillId="0" borderId="8" xfId="31" applyFont="1" applyFill="1" applyBorder="1" applyAlignment="1">
      <alignment horizontal="center" vertical="center" wrapText="1"/>
    </xf>
    <xf numFmtId="0" fontId="3" fillId="0" borderId="9" xfId="31" applyFont="1" applyFill="1" applyBorder="1" applyAlignment="1">
      <alignment horizontal="center" vertical="center" wrapText="1"/>
    </xf>
    <xf numFmtId="0" fontId="3" fillId="0" borderId="8" xfId="31" applyFont="1" applyFill="1" applyBorder="1" applyAlignment="1">
      <alignment horizontal="center" vertical="center"/>
    </xf>
    <xf numFmtId="0" fontId="3" fillId="0" borderId="9" xfId="31" applyFont="1" applyFill="1" applyBorder="1" applyAlignment="1">
      <alignment horizontal="center" vertical="center"/>
    </xf>
    <xf numFmtId="179" fontId="3" fillId="0" borderId="8" xfId="8" applyNumberFormat="1" applyFont="1" applyFill="1" applyBorder="1" applyAlignment="1">
      <alignment horizontal="center" vertical="center" wrapText="1"/>
    </xf>
    <xf numFmtId="179" fontId="3" fillId="0" borderId="9" xfId="8" applyNumberFormat="1" applyFont="1" applyFill="1" applyBorder="1" applyAlignment="1">
      <alignment horizontal="center" vertical="center" wrapText="1"/>
    </xf>
    <xf numFmtId="0" fontId="45" fillId="0" borderId="0" xfId="31" applyFont="1" applyFill="1" applyAlignment="1">
      <alignment horizontal="center" vertical="center"/>
    </xf>
    <xf numFmtId="0" fontId="37" fillId="0" borderId="8" xfId="31" applyFont="1" applyFill="1" applyBorder="1" applyAlignment="1">
      <alignment horizontal="center" vertical="center" wrapText="1"/>
    </xf>
    <xf numFmtId="0" fontId="37" fillId="0" borderId="9" xfId="31" applyFont="1" applyFill="1" applyBorder="1" applyAlignment="1">
      <alignment horizontal="center" vertical="center" wrapText="1"/>
    </xf>
    <xf numFmtId="0" fontId="37" fillId="0" borderId="8" xfId="31" applyFont="1" applyFill="1" applyBorder="1" applyAlignment="1">
      <alignment horizontal="center" vertical="center"/>
    </xf>
    <xf numFmtId="0" fontId="37" fillId="0" borderId="9" xfId="31" applyFont="1" applyFill="1" applyBorder="1" applyAlignment="1">
      <alignment horizontal="center" vertical="center"/>
    </xf>
    <xf numFmtId="179" fontId="37" fillId="0" borderId="8" xfId="8" applyNumberFormat="1" applyFont="1" applyFill="1" applyBorder="1" applyAlignment="1">
      <alignment horizontal="center" vertical="center" wrapText="1"/>
    </xf>
    <xf numFmtId="179" fontId="37" fillId="0" borderId="9" xfId="8" applyNumberFormat="1" applyFont="1" applyFill="1" applyBorder="1" applyAlignment="1">
      <alignment horizontal="center" vertical="center" wrapText="1"/>
    </xf>
    <xf numFmtId="0" fontId="45" fillId="0" borderId="0" xfId="31" applyFont="1" applyFill="1" applyBorder="1" applyAlignment="1">
      <alignment horizontal="center" vertical="center"/>
    </xf>
    <xf numFmtId="0" fontId="37" fillId="0" borderId="6" xfId="31" applyFont="1" applyFill="1" applyBorder="1" applyAlignment="1">
      <alignment horizontal="center" vertical="center" wrapText="1"/>
    </xf>
    <xf numFmtId="0" fontId="37" fillId="0" borderId="6" xfId="31" applyFont="1" applyFill="1" applyBorder="1" applyAlignment="1">
      <alignment horizontal="center" vertical="center"/>
    </xf>
    <xf numFmtId="179" fontId="37" fillId="0" borderId="6" xfId="8" applyNumberFormat="1" applyFont="1" applyFill="1" applyBorder="1" applyAlignment="1">
      <alignment horizontal="center" vertical="center" wrapText="1"/>
    </xf>
    <xf numFmtId="0" fontId="50" fillId="0" borderId="0" xfId="31" applyFont="1" applyBorder="1" applyAlignment="1">
      <alignment horizontal="center" vertical="center"/>
    </xf>
  </cellXfs>
  <cellStyles count="56">
    <cellStyle name="52" xfId="1"/>
    <cellStyle name="AeE­ [0]_INQUIRY ¿μ¾÷AßAø " xfId="2"/>
    <cellStyle name="AeE­_INQUIRY ¿μ¾÷AßAø " xfId="3"/>
    <cellStyle name="AÞ¸¶ [0]_INQUIRY ¿?¾÷AßAø " xfId="4"/>
    <cellStyle name="AÞ¸¶_INQUIRY ¿?¾÷AßAø " xfId="5"/>
    <cellStyle name="C?AØ_¿?¾÷CoE² " xfId="6"/>
    <cellStyle name="C￥AØ_¿μ¾÷CoE² " xfId="7"/>
    <cellStyle name="Comma" xfId="8" builtinId="3"/>
    <cellStyle name="Comma 2" xfId="9"/>
    <cellStyle name="Comma 3" xfId="10"/>
    <cellStyle name="Comma 4" xfId="11"/>
    <cellStyle name="Comma 5" xfId="12"/>
    <cellStyle name="Comma 6" xfId="13"/>
    <cellStyle name="Comma0" xfId="14"/>
    <cellStyle name="Currency0" xfId="15"/>
    <cellStyle name="Date" xfId="16"/>
    <cellStyle name="Fixed" xfId="17"/>
    <cellStyle name="Header1" xfId="18"/>
    <cellStyle name="Header2" xfId="19"/>
    <cellStyle name="Loai CBDT" xfId="20"/>
    <cellStyle name="Loai CT" xfId="21"/>
    <cellStyle name="Loai GD" xfId="22"/>
    <cellStyle name="n" xfId="23"/>
    <cellStyle name="Normal" xfId="0" builtinId="0"/>
    <cellStyle name="Normal - Style1" xfId="24"/>
    <cellStyle name="Normal 10" xfId="25"/>
    <cellStyle name="Normal 2" xfId="26"/>
    <cellStyle name="Normal 2 2" xfId="27"/>
    <cellStyle name="Normal 2 3" xfId="28"/>
    <cellStyle name="Normal 3" xfId="29"/>
    <cellStyle name="Normal 4" xfId="30"/>
    <cellStyle name="Normal 5" xfId="31"/>
    <cellStyle name="Normal 6" xfId="32"/>
    <cellStyle name="Tong so" xfId="33"/>
    <cellStyle name="tong so 1" xfId="34"/>
    <cellStyle name="xuan" xfId="35"/>
    <cellStyle name=" [0.00]_ Att. 1- Cover" xfId="36"/>
    <cellStyle name="_ Att. 1- Cover" xfId="37"/>
    <cellStyle name="?_ Att. 1- Cover" xfId="38"/>
    <cellStyle name="똿뗦먛귟 [0.00]_PRODUCT DETAIL Q1" xfId="39"/>
    <cellStyle name="똿뗦먛귟_PRODUCT DETAIL Q1" xfId="40"/>
    <cellStyle name="믅됞 [0.00]_PRODUCT DETAIL Q1" xfId="41"/>
    <cellStyle name="믅됞_PRODUCT DETAIL Q1" xfId="42"/>
    <cellStyle name="백분율_95" xfId="43"/>
    <cellStyle name="뷭?_BOOKSHIP" xfId="44"/>
    <cellStyle name="콤마 [0]_1202" xfId="45"/>
    <cellStyle name="콤마_1202" xfId="46"/>
    <cellStyle name="통화 [0]_1202" xfId="47"/>
    <cellStyle name="통화_1202" xfId="48"/>
    <cellStyle name="표준_(정보부문)월별인원계획" xfId="49"/>
    <cellStyle name="一般_00Q3902REV.1" xfId="50"/>
    <cellStyle name="千分位[0]_00Q3902REV.1" xfId="51"/>
    <cellStyle name="千分位_00Q3902REV.1" xfId="52"/>
    <cellStyle name="貨幣 [0]_00Q3902REV.1" xfId="53"/>
    <cellStyle name="貨幣[0]_BRE" xfId="54"/>
    <cellStyle name="貨幣_00Q3902REV.1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zoomScale="130" zoomScaleNormal="130" workbookViewId="0">
      <pane ySplit="6" topLeftCell="A7" activePane="bottomLeft" state="frozen"/>
      <selection activeCell="C1" sqref="C1"/>
      <selection pane="bottomLeft" activeCell="I16" sqref="I16"/>
    </sheetView>
  </sheetViews>
  <sheetFormatPr defaultColWidth="9" defaultRowHeight="9.75" customHeight="1"/>
  <cols>
    <col min="1" max="1" width="4.140625" style="27" customWidth="1"/>
    <col min="2" max="2" width="23.85546875" style="6" customWidth="1"/>
    <col min="3" max="3" width="6.7109375" style="27" customWidth="1"/>
    <col min="4" max="4" width="9.28515625" style="53" hidden="1" customWidth="1"/>
    <col min="5" max="5" width="8.42578125" style="53" customWidth="1"/>
    <col min="6" max="6" width="8.85546875" style="53" customWidth="1"/>
    <col min="7" max="7" width="8.42578125" style="56" customWidth="1"/>
    <col min="8" max="8" width="9.28515625" style="53" customWidth="1"/>
    <col min="9" max="9" width="8" style="53" customWidth="1"/>
    <col min="10" max="13" width="8.42578125" style="53" customWidth="1"/>
    <col min="14" max="15" width="8.7109375" style="53" customWidth="1"/>
    <col min="16" max="16" width="8.28515625" style="53" customWidth="1"/>
    <col min="17" max="17" width="7.140625" style="53" bestFit="1" customWidth="1"/>
    <col min="18" max="18" width="10.28515625" style="6" customWidth="1"/>
    <col min="19" max="16384" width="9" style="6"/>
  </cols>
  <sheetData>
    <row r="1" spans="1:22" ht="19.5">
      <c r="A1" s="136" t="s">
        <v>69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22" ht="15.75">
      <c r="A2" s="137" t="s">
        <v>91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22" s="22" customFormat="1" ht="12.75">
      <c r="A3" s="20"/>
      <c r="B3" s="20"/>
      <c r="C3" s="20"/>
      <c r="D3" s="21"/>
      <c r="E3" s="21"/>
      <c r="F3" s="21"/>
      <c r="G3" s="54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2" s="22" customFormat="1" ht="12.75">
      <c r="A4" s="23"/>
      <c r="B4" s="20"/>
      <c r="C4" s="23"/>
      <c r="D4" s="21"/>
      <c r="E4" s="21"/>
      <c r="F4" s="21"/>
      <c r="G4" s="55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22" ht="17.25" customHeight="1">
      <c r="A5" s="141" t="s">
        <v>53</v>
      </c>
      <c r="B5" s="143" t="s">
        <v>0</v>
      </c>
      <c r="C5" s="141" t="s">
        <v>52</v>
      </c>
      <c r="D5" s="25" t="s">
        <v>61</v>
      </c>
      <c r="E5" s="145" t="s">
        <v>66</v>
      </c>
      <c r="F5" s="145" t="s">
        <v>67</v>
      </c>
      <c r="G5" s="138" t="s">
        <v>51</v>
      </c>
      <c r="H5" s="139"/>
      <c r="I5" s="139"/>
      <c r="J5" s="139"/>
      <c r="K5" s="139"/>
      <c r="L5" s="139"/>
      <c r="M5" s="139"/>
      <c r="N5" s="139"/>
      <c r="O5" s="139"/>
      <c r="P5" s="139"/>
      <c r="Q5" s="140"/>
    </row>
    <row r="6" spans="1:22" s="27" customFormat="1" ht="41.25" customHeight="1">
      <c r="A6" s="142"/>
      <c r="B6" s="144"/>
      <c r="C6" s="142"/>
      <c r="D6" s="26"/>
      <c r="E6" s="146"/>
      <c r="F6" s="146"/>
      <c r="G6" s="7" t="s">
        <v>1</v>
      </c>
      <c r="H6" s="35" t="s">
        <v>2</v>
      </c>
      <c r="I6" s="35" t="s">
        <v>3</v>
      </c>
      <c r="J6" s="35" t="s">
        <v>4</v>
      </c>
      <c r="K6" s="35" t="s">
        <v>5</v>
      </c>
      <c r="L6" s="35" t="s">
        <v>6</v>
      </c>
      <c r="M6" s="35" t="s">
        <v>7</v>
      </c>
      <c r="N6" s="35" t="s">
        <v>8</v>
      </c>
      <c r="O6" s="35" t="s">
        <v>9</v>
      </c>
      <c r="P6" s="35" t="s">
        <v>10</v>
      </c>
      <c r="Q6" s="35" t="s">
        <v>11</v>
      </c>
    </row>
    <row r="7" spans="1:22" ht="12.75">
      <c r="A7" s="28">
        <v>1</v>
      </c>
      <c r="B7" s="28">
        <v>2</v>
      </c>
      <c r="C7" s="28">
        <v>3</v>
      </c>
      <c r="D7" s="29">
        <v>4</v>
      </c>
      <c r="E7" s="29">
        <v>4</v>
      </c>
      <c r="F7" s="108">
        <v>5</v>
      </c>
      <c r="G7" s="108">
        <v>6</v>
      </c>
      <c r="H7" s="108">
        <v>7</v>
      </c>
      <c r="I7" s="108">
        <v>8</v>
      </c>
      <c r="J7" s="108">
        <v>9</v>
      </c>
      <c r="K7" s="108">
        <v>10</v>
      </c>
      <c r="L7" s="108">
        <v>11</v>
      </c>
      <c r="M7" s="108">
        <v>12</v>
      </c>
      <c r="N7" s="108">
        <v>13</v>
      </c>
      <c r="O7" s="108">
        <v>14</v>
      </c>
      <c r="P7" s="108">
        <v>15</v>
      </c>
      <c r="Q7" s="108">
        <v>16</v>
      </c>
    </row>
    <row r="8" spans="1:22" ht="12.75" customHeight="1">
      <c r="A8" s="30" t="s">
        <v>36</v>
      </c>
      <c r="B8" s="31" t="s">
        <v>37</v>
      </c>
      <c r="C8" s="32"/>
      <c r="D8" s="1"/>
      <c r="E8" s="1"/>
      <c r="F8" s="1"/>
      <c r="G8" s="2"/>
      <c r="H8" s="1"/>
      <c r="I8" s="1"/>
      <c r="J8" s="1"/>
      <c r="K8" s="1"/>
      <c r="L8" s="1"/>
      <c r="M8" s="1"/>
      <c r="N8" s="1"/>
      <c r="O8" s="34"/>
      <c r="P8" s="1"/>
      <c r="Q8" s="1"/>
    </row>
    <row r="9" spans="1:22" s="36" customFormat="1" ht="12.75">
      <c r="A9" s="8" t="s">
        <v>12</v>
      </c>
      <c r="B9" s="33" t="s">
        <v>13</v>
      </c>
      <c r="C9" s="30" t="s">
        <v>14</v>
      </c>
      <c r="D9" s="34">
        <f>D10+D11</f>
        <v>23694.799999999999</v>
      </c>
      <c r="E9" s="34">
        <f>E10+E11</f>
        <v>26087</v>
      </c>
      <c r="F9" s="34">
        <f>F10+F11</f>
        <v>27214</v>
      </c>
      <c r="G9" s="34">
        <f t="shared" ref="G9:Q9" si="0">G10+G11</f>
        <v>3658</v>
      </c>
      <c r="H9" s="34">
        <f t="shared" si="0"/>
        <v>2480</v>
      </c>
      <c r="I9" s="34">
        <f t="shared" si="0"/>
        <v>1525</v>
      </c>
      <c r="J9" s="34">
        <f t="shared" si="0"/>
        <v>2735</v>
      </c>
      <c r="K9" s="34">
        <f t="shared" si="0"/>
        <v>1813</v>
      </c>
      <c r="L9" s="34">
        <f t="shared" si="0"/>
        <v>2042</v>
      </c>
      <c r="M9" s="34">
        <f t="shared" si="0"/>
        <v>1441</v>
      </c>
      <c r="N9" s="34">
        <f t="shared" si="0"/>
        <v>1830</v>
      </c>
      <c r="O9" s="34">
        <f t="shared" si="0"/>
        <v>1922</v>
      </c>
      <c r="P9" s="34">
        <f t="shared" si="0"/>
        <v>5229</v>
      </c>
      <c r="Q9" s="34">
        <f t="shared" si="0"/>
        <v>2539</v>
      </c>
    </row>
    <row r="10" spans="1:22" ht="12.75">
      <c r="A10" s="3">
        <v>1</v>
      </c>
      <c r="B10" s="4" t="s">
        <v>15</v>
      </c>
      <c r="C10" s="3" t="s">
        <v>14</v>
      </c>
      <c r="D10" s="2">
        <f>D15*5.6</f>
        <v>19224.8</v>
      </c>
      <c r="E10" s="2">
        <v>21564</v>
      </c>
      <c r="F10" s="2">
        <f>SUM(G10:Q10)</f>
        <v>22564</v>
      </c>
      <c r="G10" s="2">
        <v>3080</v>
      </c>
      <c r="H10" s="2">
        <v>1400</v>
      </c>
      <c r="I10" s="2">
        <v>1025</v>
      </c>
      <c r="J10" s="2">
        <v>2570</v>
      </c>
      <c r="K10" s="2">
        <v>1400</v>
      </c>
      <c r="L10" s="2">
        <v>1600</v>
      </c>
      <c r="M10" s="2">
        <v>1339</v>
      </c>
      <c r="N10" s="2">
        <v>1750</v>
      </c>
      <c r="O10" s="2">
        <v>1500</v>
      </c>
      <c r="P10" s="2">
        <v>4800</v>
      </c>
      <c r="Q10" s="2">
        <v>2100</v>
      </c>
    </row>
    <row r="11" spans="1:22" ht="12.75">
      <c r="A11" s="3">
        <v>2</v>
      </c>
      <c r="B11" s="4" t="s">
        <v>16</v>
      </c>
      <c r="C11" s="3" t="s">
        <v>14</v>
      </c>
      <c r="D11" s="2">
        <f>D19*3</f>
        <v>4470</v>
      </c>
      <c r="E11" s="2">
        <v>4523</v>
      </c>
      <c r="F11" s="2">
        <f>SUM(G11:Q11)</f>
        <v>4650</v>
      </c>
      <c r="G11" s="2">
        <v>578</v>
      </c>
      <c r="H11" s="2">
        <v>1080</v>
      </c>
      <c r="I11" s="2">
        <v>500</v>
      </c>
      <c r="J11" s="2">
        <v>165</v>
      </c>
      <c r="K11" s="2">
        <v>413</v>
      </c>
      <c r="L11" s="2">
        <v>442</v>
      </c>
      <c r="M11" s="2">
        <v>102</v>
      </c>
      <c r="N11" s="2">
        <v>80</v>
      </c>
      <c r="O11" s="1">
        <v>422</v>
      </c>
      <c r="P11" s="2">
        <v>429</v>
      </c>
      <c r="Q11" s="2">
        <v>439</v>
      </c>
      <c r="R11" s="37"/>
      <c r="S11" s="37"/>
      <c r="T11" s="37"/>
      <c r="U11" s="37"/>
      <c r="V11" s="37"/>
    </row>
    <row r="12" spans="1:22" ht="12.75">
      <c r="A12" s="30" t="s">
        <v>32</v>
      </c>
      <c r="B12" s="33" t="s">
        <v>17</v>
      </c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22" ht="12.75">
      <c r="A13" s="30">
        <v>1</v>
      </c>
      <c r="B13" s="33" t="s">
        <v>18</v>
      </c>
      <c r="C13" s="5" t="s">
        <v>19</v>
      </c>
      <c r="D13" s="7">
        <f>D14+D20+D22+D23+D25</f>
        <v>22703</v>
      </c>
      <c r="E13" s="7">
        <f>E14+E20+E22+E23+E25</f>
        <v>22377.1</v>
      </c>
      <c r="F13" s="7">
        <f>F14+F20+F22+F23+F25</f>
        <v>21872</v>
      </c>
      <c r="G13" s="7">
        <f t="shared" ref="G13:L13" si="1">G14+G20+G22+G23+G25</f>
        <v>2199</v>
      </c>
      <c r="H13" s="7">
        <f t="shared" si="1"/>
        <v>3732</v>
      </c>
      <c r="I13" s="7">
        <f t="shared" si="1"/>
        <v>1510</v>
      </c>
      <c r="J13" s="7">
        <f t="shared" si="1"/>
        <v>1800</v>
      </c>
      <c r="K13" s="7">
        <f t="shared" si="1"/>
        <v>2907</v>
      </c>
      <c r="L13" s="7">
        <f t="shared" si="1"/>
        <v>1624</v>
      </c>
      <c r="M13" s="7">
        <f>M14+M20+M22+M23+M25</f>
        <v>1150</v>
      </c>
      <c r="N13" s="7">
        <f>N14+N20+N22+N23+N25</f>
        <v>835</v>
      </c>
      <c r="O13" s="7">
        <f t="shared" ref="O13" si="2">O14+O20+O22+O23+O25</f>
        <v>2345</v>
      </c>
      <c r="P13" s="7">
        <f>P14+P20+P22+P23+P25</f>
        <v>1346</v>
      </c>
      <c r="Q13" s="7">
        <f t="shared" ref="Q13" si="3">Q14+Q20+Q22+Q23+Q25</f>
        <v>2473</v>
      </c>
    </row>
    <row r="14" spans="1:22" s="36" customFormat="1" ht="13.5">
      <c r="A14" s="14" t="s">
        <v>21</v>
      </c>
      <c r="B14" s="38" t="s">
        <v>20</v>
      </c>
      <c r="C14" s="16" t="s">
        <v>19</v>
      </c>
      <c r="D14" s="17">
        <f>D15+D19</f>
        <v>4923</v>
      </c>
      <c r="E14" s="67">
        <f>E15+E19</f>
        <v>4953.8</v>
      </c>
      <c r="F14" s="67">
        <f>F15+F19</f>
        <v>5034</v>
      </c>
      <c r="G14" s="67">
        <f t="shared" ref="G14:L14" si="4">G15+G19</f>
        <v>714</v>
      </c>
      <c r="H14" s="67">
        <f t="shared" si="4"/>
        <v>540</v>
      </c>
      <c r="I14" s="67">
        <f t="shared" si="4"/>
        <v>300</v>
      </c>
      <c r="J14" s="67">
        <f t="shared" si="4"/>
        <v>614</v>
      </c>
      <c r="K14" s="67">
        <f t="shared" si="4"/>
        <v>295</v>
      </c>
      <c r="L14" s="67">
        <f t="shared" si="4"/>
        <v>380</v>
      </c>
      <c r="M14" s="67">
        <f>M15+M19</f>
        <v>259</v>
      </c>
      <c r="N14" s="67">
        <f t="shared" ref="N14:Q14" si="5">N15+N19</f>
        <v>293</v>
      </c>
      <c r="O14" s="67">
        <f t="shared" si="5"/>
        <v>324</v>
      </c>
      <c r="P14" s="67">
        <f t="shared" si="5"/>
        <v>801</v>
      </c>
      <c r="Q14" s="67">
        <f t="shared" si="5"/>
        <v>514</v>
      </c>
    </row>
    <row r="15" spans="1:22" ht="12.75">
      <c r="A15" s="3" t="s">
        <v>59</v>
      </c>
      <c r="B15" s="4" t="s">
        <v>22</v>
      </c>
      <c r="C15" s="5" t="s">
        <v>19</v>
      </c>
      <c r="D15" s="2">
        <f>SUM(D16:D18)</f>
        <v>3433</v>
      </c>
      <c r="E15" s="1">
        <f>E16+E17+E18</f>
        <v>3603.8</v>
      </c>
      <c r="F15" s="2">
        <f t="shared" ref="F15:F21" si="6">SUM(G15:Q15)</f>
        <v>3679</v>
      </c>
      <c r="G15" s="1">
        <f t="shared" ref="G15:H15" si="7">G16+G17+G18</f>
        <v>494</v>
      </c>
      <c r="H15" s="2">
        <f t="shared" si="7"/>
        <v>220</v>
      </c>
      <c r="I15" s="2">
        <f>I16+I17+I18</f>
        <v>180</v>
      </c>
      <c r="J15" s="2">
        <f>J16+J17+J18</f>
        <v>524</v>
      </c>
      <c r="K15" s="2">
        <f>K16+K17+K18</f>
        <v>265</v>
      </c>
      <c r="L15" s="2">
        <f>L16+L17+L18</f>
        <v>300</v>
      </c>
      <c r="M15" s="2">
        <f>M16+M17+M18</f>
        <v>229</v>
      </c>
      <c r="N15" s="2">
        <v>253</v>
      </c>
      <c r="O15" s="1">
        <f t="shared" ref="O15" si="8">O16+O17+O18</f>
        <v>224</v>
      </c>
      <c r="P15" s="2">
        <f>P16+P17+P18</f>
        <v>676</v>
      </c>
      <c r="Q15" s="1">
        <f t="shared" ref="Q15" si="9">Q16+Q17+Q18</f>
        <v>314</v>
      </c>
    </row>
    <row r="16" spans="1:22" ht="12.75">
      <c r="A16" s="39" t="s">
        <v>23</v>
      </c>
      <c r="B16" s="4" t="s">
        <v>24</v>
      </c>
      <c r="C16" s="5" t="s">
        <v>19</v>
      </c>
      <c r="D16" s="2">
        <v>1714</v>
      </c>
      <c r="E16" s="1">
        <v>1802.4</v>
      </c>
      <c r="F16" s="2">
        <f t="shared" si="6"/>
        <v>1874</v>
      </c>
      <c r="G16" s="2">
        <v>251</v>
      </c>
      <c r="H16" s="2">
        <v>120</v>
      </c>
      <c r="I16" s="2">
        <v>80</v>
      </c>
      <c r="J16" s="2">
        <v>265</v>
      </c>
      <c r="K16" s="2">
        <v>135</v>
      </c>
      <c r="L16" s="2">
        <v>150</v>
      </c>
      <c r="M16" s="2">
        <v>127</v>
      </c>
      <c r="N16" s="2">
        <v>126</v>
      </c>
      <c r="O16" s="2">
        <v>120</v>
      </c>
      <c r="P16" s="2">
        <v>338</v>
      </c>
      <c r="Q16" s="2">
        <v>162</v>
      </c>
    </row>
    <row r="17" spans="1:19" ht="12.75">
      <c r="A17" s="39" t="s">
        <v>23</v>
      </c>
      <c r="B17" s="4" t="s">
        <v>25</v>
      </c>
      <c r="C17" s="5" t="s">
        <v>19</v>
      </c>
      <c r="D17" s="2">
        <v>1564</v>
      </c>
      <c r="E17" s="1">
        <v>1731.4</v>
      </c>
      <c r="F17" s="2">
        <f t="shared" si="6"/>
        <v>1737</v>
      </c>
      <c r="G17" s="2">
        <v>238</v>
      </c>
      <c r="H17" s="2">
        <v>85</v>
      </c>
      <c r="I17" s="2">
        <v>80</v>
      </c>
      <c r="J17" s="2">
        <v>254</v>
      </c>
      <c r="K17" s="2">
        <v>120</v>
      </c>
      <c r="L17" s="2">
        <v>145</v>
      </c>
      <c r="M17" s="2">
        <v>102</v>
      </c>
      <c r="N17" s="2">
        <v>123</v>
      </c>
      <c r="O17" s="2">
        <v>100</v>
      </c>
      <c r="P17" s="2">
        <v>338</v>
      </c>
      <c r="Q17" s="2">
        <v>152</v>
      </c>
    </row>
    <row r="18" spans="1:19" ht="12.75">
      <c r="A18" s="39" t="s">
        <v>23</v>
      </c>
      <c r="B18" s="4" t="s">
        <v>26</v>
      </c>
      <c r="C18" s="5" t="s">
        <v>19</v>
      </c>
      <c r="D18" s="2">
        <v>155</v>
      </c>
      <c r="E18" s="2">
        <v>70</v>
      </c>
      <c r="F18" s="2">
        <f t="shared" si="6"/>
        <v>68</v>
      </c>
      <c r="G18" s="2">
        <v>5</v>
      </c>
      <c r="H18" s="2">
        <v>15</v>
      </c>
      <c r="I18" s="2">
        <v>20</v>
      </c>
      <c r="J18" s="2">
        <v>5</v>
      </c>
      <c r="K18" s="2">
        <v>10</v>
      </c>
      <c r="L18" s="2">
        <v>5</v>
      </c>
      <c r="M18" s="2">
        <v>0</v>
      </c>
      <c r="N18" s="2">
        <v>4</v>
      </c>
      <c r="O18" s="2">
        <v>4</v>
      </c>
      <c r="P18" s="2">
        <v>0</v>
      </c>
      <c r="Q18" s="2"/>
    </row>
    <row r="19" spans="1:19" ht="12.75">
      <c r="A19" s="3" t="s">
        <v>60</v>
      </c>
      <c r="B19" s="4" t="s">
        <v>28</v>
      </c>
      <c r="C19" s="5" t="s">
        <v>19</v>
      </c>
      <c r="D19" s="2">
        <v>1490</v>
      </c>
      <c r="E19" s="2">
        <v>1350</v>
      </c>
      <c r="F19" s="2">
        <f t="shared" si="6"/>
        <v>1355</v>
      </c>
      <c r="G19" s="2">
        <v>220</v>
      </c>
      <c r="H19" s="2">
        <v>320</v>
      </c>
      <c r="I19" s="2">
        <v>120</v>
      </c>
      <c r="J19" s="2">
        <v>90</v>
      </c>
      <c r="K19" s="2">
        <v>30</v>
      </c>
      <c r="L19" s="2">
        <v>80</v>
      </c>
      <c r="M19" s="2">
        <v>30</v>
      </c>
      <c r="N19" s="2">
        <v>40</v>
      </c>
      <c r="O19" s="2">
        <v>100</v>
      </c>
      <c r="P19" s="2">
        <v>125</v>
      </c>
      <c r="Q19" s="2">
        <v>200</v>
      </c>
    </row>
    <row r="20" spans="1:19" s="40" customFormat="1" ht="13.5">
      <c r="A20" s="14" t="s">
        <v>27</v>
      </c>
      <c r="B20" s="38" t="s">
        <v>29</v>
      </c>
      <c r="C20" s="16" t="s">
        <v>19</v>
      </c>
      <c r="D20" s="17">
        <f>D21</f>
        <v>11000</v>
      </c>
      <c r="E20" s="7">
        <v>10574</v>
      </c>
      <c r="F20" s="7">
        <f t="shared" si="6"/>
        <v>10075</v>
      </c>
      <c r="G20" s="7">
        <v>1051</v>
      </c>
      <c r="H20" s="7">
        <v>1198</v>
      </c>
      <c r="I20" s="7">
        <v>1000</v>
      </c>
      <c r="J20" s="7">
        <v>903</v>
      </c>
      <c r="K20" s="7">
        <v>2260</v>
      </c>
      <c r="L20" s="7">
        <v>800</v>
      </c>
      <c r="M20" s="7">
        <v>650</v>
      </c>
      <c r="N20" s="7">
        <v>375</v>
      </c>
      <c r="O20" s="7">
        <v>553</v>
      </c>
      <c r="P20" s="7">
        <v>375</v>
      </c>
      <c r="Q20" s="7">
        <v>910</v>
      </c>
    </row>
    <row r="21" spans="1:19" ht="12.75">
      <c r="A21" s="39" t="s">
        <v>76</v>
      </c>
      <c r="B21" s="4" t="s">
        <v>46</v>
      </c>
      <c r="C21" s="5" t="s">
        <v>19</v>
      </c>
      <c r="D21" s="2">
        <v>11000</v>
      </c>
      <c r="E21" s="2">
        <v>10561</v>
      </c>
      <c r="F21" s="7">
        <f t="shared" si="6"/>
        <v>9926</v>
      </c>
      <c r="G21" s="2">
        <v>1050</v>
      </c>
      <c r="H21" s="2">
        <v>930</v>
      </c>
      <c r="I21" s="2">
        <v>1000</v>
      </c>
      <c r="J21" s="2">
        <v>903</v>
      </c>
      <c r="K21" s="2">
        <v>2260</v>
      </c>
      <c r="L21" s="2">
        <v>800</v>
      </c>
      <c r="M21" s="2">
        <v>650</v>
      </c>
      <c r="N21" s="2">
        <v>500</v>
      </c>
      <c r="O21" s="2">
        <v>553</v>
      </c>
      <c r="P21" s="2">
        <v>375</v>
      </c>
      <c r="Q21" s="2">
        <v>905</v>
      </c>
    </row>
    <row r="22" spans="1:19" s="19" customFormat="1" ht="27">
      <c r="A22" s="14" t="s">
        <v>54</v>
      </c>
      <c r="B22" s="15" t="s">
        <v>30</v>
      </c>
      <c r="C22" s="16" t="s">
        <v>19</v>
      </c>
      <c r="D22" s="17">
        <v>2105</v>
      </c>
      <c r="E22" s="7">
        <v>951</v>
      </c>
      <c r="F22" s="7">
        <f>SUM(G22:Q22)</f>
        <v>1135</v>
      </c>
      <c r="G22" s="7">
        <v>114</v>
      </c>
      <c r="H22" s="7">
        <v>146</v>
      </c>
      <c r="I22" s="7">
        <v>150</v>
      </c>
      <c r="J22" s="7">
        <v>17</v>
      </c>
      <c r="K22" s="7">
        <v>15</v>
      </c>
      <c r="L22" s="7">
        <v>146</v>
      </c>
      <c r="M22" s="7">
        <v>24</v>
      </c>
      <c r="N22" s="7">
        <v>100</v>
      </c>
      <c r="O22" s="7">
        <v>137</v>
      </c>
      <c r="P22" s="7">
        <v>80</v>
      </c>
      <c r="Q22" s="7">
        <v>206</v>
      </c>
      <c r="R22" s="18"/>
      <c r="S22" s="18"/>
    </row>
    <row r="23" spans="1:19" s="36" customFormat="1" ht="13.5">
      <c r="A23" s="14" t="s">
        <v>55</v>
      </c>
      <c r="B23" s="38" t="s">
        <v>31</v>
      </c>
      <c r="C23" s="16" t="s">
        <v>19</v>
      </c>
      <c r="D23" s="17">
        <v>4550</v>
      </c>
      <c r="E23" s="67">
        <v>5539.9</v>
      </c>
      <c r="F23" s="7">
        <f>SUM(G23:Q23)</f>
        <v>5383</v>
      </c>
      <c r="G23" s="7">
        <v>196</v>
      </c>
      <c r="H23" s="7">
        <v>1818</v>
      </c>
      <c r="I23" s="7">
        <v>55</v>
      </c>
      <c r="J23" s="7">
        <v>245</v>
      </c>
      <c r="K23" s="7">
        <v>320</v>
      </c>
      <c r="L23" s="7">
        <v>290</v>
      </c>
      <c r="M23" s="7">
        <v>206</v>
      </c>
      <c r="N23" s="7">
        <v>55</v>
      </c>
      <c r="O23" s="7">
        <v>1320</v>
      </c>
      <c r="P23" s="7">
        <v>55</v>
      </c>
      <c r="Q23" s="7">
        <v>823</v>
      </c>
    </row>
    <row r="24" spans="1:19" ht="12.75">
      <c r="A24" s="39" t="s">
        <v>56</v>
      </c>
      <c r="B24" s="4" t="s">
        <v>47</v>
      </c>
      <c r="C24" s="5" t="s">
        <v>19</v>
      </c>
      <c r="D24" s="2">
        <v>4402</v>
      </c>
      <c r="E24" s="1">
        <v>5024.3999999999996</v>
      </c>
      <c r="F24" s="2">
        <f>SUM(G24:Q24)</f>
        <v>5785</v>
      </c>
      <c r="G24" s="2">
        <v>178</v>
      </c>
      <c r="H24" s="2">
        <v>1800</v>
      </c>
      <c r="I24" s="2">
        <v>55</v>
      </c>
      <c r="J24" s="2">
        <v>230</v>
      </c>
      <c r="K24" s="2">
        <v>320</v>
      </c>
      <c r="L24" s="2">
        <f>190+100</f>
        <v>290</v>
      </c>
      <c r="M24" s="2">
        <v>17</v>
      </c>
      <c r="N24" s="2">
        <v>450</v>
      </c>
      <c r="O24" s="7">
        <v>1320</v>
      </c>
      <c r="P24" s="2">
        <v>378</v>
      </c>
      <c r="Q24" s="2">
        <v>747</v>
      </c>
    </row>
    <row r="25" spans="1:19" s="36" customFormat="1" ht="13.5">
      <c r="A25" s="14" t="s">
        <v>57</v>
      </c>
      <c r="B25" s="38" t="s">
        <v>50</v>
      </c>
      <c r="C25" s="16" t="s">
        <v>19</v>
      </c>
      <c r="D25" s="17">
        <v>125</v>
      </c>
      <c r="E25" s="67">
        <v>358.4</v>
      </c>
      <c r="F25" s="7">
        <f>F26</f>
        <v>245</v>
      </c>
      <c r="G25" s="7">
        <f>G26</f>
        <v>124</v>
      </c>
      <c r="H25" s="7">
        <v>30</v>
      </c>
      <c r="I25" s="7">
        <f>I26</f>
        <v>5</v>
      </c>
      <c r="J25" s="7">
        <f>J26</f>
        <v>21</v>
      </c>
      <c r="K25" s="7">
        <f>K26</f>
        <v>17</v>
      </c>
      <c r="L25" s="7">
        <v>8</v>
      </c>
      <c r="M25" s="7">
        <f>M26</f>
        <v>11</v>
      </c>
      <c r="N25" s="7">
        <f>N26</f>
        <v>12</v>
      </c>
      <c r="O25" s="7">
        <v>11</v>
      </c>
      <c r="P25" s="7">
        <f>P26</f>
        <v>35</v>
      </c>
      <c r="Q25" s="7">
        <v>20</v>
      </c>
    </row>
    <row r="26" spans="1:19" ht="38.25">
      <c r="A26" s="39" t="s">
        <v>23</v>
      </c>
      <c r="B26" s="41" t="s">
        <v>49</v>
      </c>
      <c r="C26" s="5" t="s">
        <v>19</v>
      </c>
      <c r="D26" s="2">
        <v>125</v>
      </c>
      <c r="E26" s="2"/>
      <c r="F26" s="2">
        <f>SUM(G26:Q26)</f>
        <v>245</v>
      </c>
      <c r="G26" s="2">
        <v>124</v>
      </c>
      <c r="H26" s="2"/>
      <c r="I26" s="2">
        <v>5</v>
      </c>
      <c r="J26" s="2">
        <v>21</v>
      </c>
      <c r="K26" s="2">
        <v>17</v>
      </c>
      <c r="L26" s="2"/>
      <c r="M26" s="2">
        <v>11</v>
      </c>
      <c r="N26" s="2">
        <v>12</v>
      </c>
      <c r="O26" s="2"/>
      <c r="P26" s="2">
        <v>35</v>
      </c>
      <c r="Q26" s="2">
        <v>20</v>
      </c>
    </row>
    <row r="27" spans="1:19" ht="12.75">
      <c r="A27" s="42">
        <v>2</v>
      </c>
      <c r="B27" s="33" t="s">
        <v>63</v>
      </c>
      <c r="C27" s="8" t="s">
        <v>19</v>
      </c>
      <c r="D27" s="7">
        <f>+D28+D29</f>
        <v>5300</v>
      </c>
      <c r="E27" s="7">
        <v>6223</v>
      </c>
      <c r="F27" s="68">
        <f t="shared" ref="F27" si="10">F28+F29</f>
        <v>5805</v>
      </c>
      <c r="G27" s="7">
        <v>3001</v>
      </c>
      <c r="H27" s="7">
        <v>1007</v>
      </c>
      <c r="I27" s="7">
        <f>I28+I29</f>
        <v>55</v>
      </c>
      <c r="J27" s="7">
        <v>485</v>
      </c>
      <c r="K27" s="7">
        <f>K28+K29</f>
        <v>55</v>
      </c>
      <c r="L27" s="7">
        <v>1007</v>
      </c>
      <c r="M27" s="7">
        <v>692</v>
      </c>
      <c r="N27" s="7">
        <f>N28+N29</f>
        <v>245</v>
      </c>
      <c r="O27" s="7">
        <f t="shared" ref="O27" si="11">O28+O29</f>
        <v>15</v>
      </c>
      <c r="P27" s="7">
        <f>P28+P29</f>
        <v>103</v>
      </c>
      <c r="Q27" s="7">
        <v>305</v>
      </c>
    </row>
    <row r="28" spans="1:19" ht="12.75">
      <c r="A28" s="39" t="s">
        <v>23</v>
      </c>
      <c r="B28" s="4" t="s">
        <v>33</v>
      </c>
      <c r="C28" s="5" t="s">
        <v>19</v>
      </c>
      <c r="D28" s="2">
        <v>4100</v>
      </c>
      <c r="E28" s="2">
        <v>4350</v>
      </c>
      <c r="F28" s="2">
        <f>SUM(G28:Q28)</f>
        <v>4105</v>
      </c>
      <c r="G28" s="2">
        <v>2200</v>
      </c>
      <c r="H28" s="2">
        <v>750</v>
      </c>
      <c r="I28" s="2">
        <v>5</v>
      </c>
      <c r="J28" s="2">
        <v>340</v>
      </c>
      <c r="K28" s="2">
        <v>15</v>
      </c>
      <c r="L28" s="2">
        <v>45</v>
      </c>
      <c r="M28" s="2">
        <v>457</v>
      </c>
      <c r="N28" s="2">
        <v>95</v>
      </c>
      <c r="O28" s="2"/>
      <c r="P28" s="2">
        <v>48</v>
      </c>
      <c r="Q28" s="2">
        <v>150</v>
      </c>
    </row>
    <row r="29" spans="1:19" ht="14.25" customHeight="1">
      <c r="A29" s="39" t="s">
        <v>23</v>
      </c>
      <c r="B29" s="4" t="s">
        <v>64</v>
      </c>
      <c r="C29" s="5" t="s">
        <v>19</v>
      </c>
      <c r="D29" s="2">
        <v>1200</v>
      </c>
      <c r="E29" s="2">
        <v>1650</v>
      </c>
      <c r="F29" s="2">
        <f>SUM(G29:Q29)</f>
        <v>1700</v>
      </c>
      <c r="G29" s="2">
        <v>785</v>
      </c>
      <c r="H29" s="2">
        <v>245</v>
      </c>
      <c r="I29" s="2">
        <v>50</v>
      </c>
      <c r="J29" s="2">
        <v>145</v>
      </c>
      <c r="K29" s="2">
        <v>40</v>
      </c>
      <c r="L29" s="2">
        <v>53</v>
      </c>
      <c r="M29" s="2">
        <v>15</v>
      </c>
      <c r="N29" s="2">
        <v>150</v>
      </c>
      <c r="O29" s="2">
        <v>15</v>
      </c>
      <c r="P29" s="2">
        <v>55</v>
      </c>
      <c r="Q29" s="2">
        <v>147</v>
      </c>
    </row>
    <row r="30" spans="1:19" s="36" customFormat="1" ht="12.75">
      <c r="A30" s="30">
        <v>3</v>
      </c>
      <c r="B30" s="33" t="s">
        <v>35</v>
      </c>
      <c r="C30" s="8" t="s">
        <v>19</v>
      </c>
      <c r="D30" s="7">
        <f>D31</f>
        <v>1250</v>
      </c>
      <c r="E30" s="7">
        <v>1500</v>
      </c>
      <c r="F30" s="7">
        <v>1500</v>
      </c>
      <c r="G30" s="7">
        <f>G31</f>
        <v>220</v>
      </c>
      <c r="H30" s="7">
        <f t="shared" ref="H30:Q30" si="12">H31</f>
        <v>268</v>
      </c>
      <c r="I30" s="7">
        <f t="shared" si="12"/>
        <v>35</v>
      </c>
      <c r="J30" s="7">
        <f t="shared" si="12"/>
        <v>320</v>
      </c>
      <c r="K30" s="7">
        <f t="shared" si="12"/>
        <v>80</v>
      </c>
      <c r="L30" s="7">
        <f t="shared" si="12"/>
        <v>97</v>
      </c>
      <c r="M30" s="7">
        <f t="shared" si="12"/>
        <v>120</v>
      </c>
      <c r="N30" s="7">
        <f t="shared" si="12"/>
        <v>244</v>
      </c>
      <c r="O30" s="7">
        <f t="shared" si="12"/>
        <v>36</v>
      </c>
      <c r="P30" s="7">
        <f t="shared" si="12"/>
        <v>155</v>
      </c>
      <c r="Q30" s="7">
        <f t="shared" si="12"/>
        <v>30</v>
      </c>
    </row>
    <row r="31" spans="1:19" ht="25.5">
      <c r="A31" s="39" t="s">
        <v>23</v>
      </c>
      <c r="B31" s="43" t="s">
        <v>62</v>
      </c>
      <c r="C31" s="5" t="s">
        <v>19</v>
      </c>
      <c r="D31" s="2">
        <v>1250</v>
      </c>
      <c r="E31" s="2">
        <v>1500</v>
      </c>
      <c r="F31" s="2">
        <f>SUM(G31:Q31)</f>
        <v>1605</v>
      </c>
      <c r="G31" s="2">
        <v>220</v>
      </c>
      <c r="H31" s="2">
        <v>268</v>
      </c>
      <c r="I31" s="2">
        <v>35</v>
      </c>
      <c r="J31" s="2">
        <v>320</v>
      </c>
      <c r="K31" s="2">
        <v>80</v>
      </c>
      <c r="L31" s="2">
        <v>97</v>
      </c>
      <c r="M31" s="2">
        <v>120</v>
      </c>
      <c r="N31" s="2">
        <v>244</v>
      </c>
      <c r="O31" s="2">
        <v>36</v>
      </c>
      <c r="P31" s="2">
        <v>155</v>
      </c>
      <c r="Q31" s="2">
        <v>30</v>
      </c>
    </row>
    <row r="32" spans="1:19" s="13" customFormat="1" ht="12.75">
      <c r="A32" s="8" t="s">
        <v>42</v>
      </c>
      <c r="B32" s="9" t="s">
        <v>41</v>
      </c>
      <c r="C32" s="9"/>
      <c r="D32" s="44"/>
      <c r="E32" s="45"/>
      <c r="F32" s="45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8" s="13" customFormat="1" ht="25.5">
      <c r="A33" s="10" t="s">
        <v>12</v>
      </c>
      <c r="B33" s="46" t="s">
        <v>65</v>
      </c>
      <c r="C33" s="11" t="s">
        <v>38</v>
      </c>
      <c r="D33" s="2">
        <v>100</v>
      </c>
      <c r="E33" s="63">
        <v>100</v>
      </c>
      <c r="F33" s="63">
        <v>100</v>
      </c>
      <c r="G33" s="64">
        <v>100</v>
      </c>
      <c r="H33" s="64">
        <v>100</v>
      </c>
      <c r="I33" s="64">
        <v>100</v>
      </c>
      <c r="J33" s="64">
        <v>100</v>
      </c>
      <c r="K33" s="64">
        <v>100</v>
      </c>
      <c r="L33" s="64">
        <v>100</v>
      </c>
      <c r="M33" s="64">
        <v>100</v>
      </c>
      <c r="N33" s="64">
        <v>100</v>
      </c>
      <c r="O33" s="69">
        <v>100</v>
      </c>
      <c r="P33" s="64">
        <v>100</v>
      </c>
      <c r="Q33" s="69">
        <v>100</v>
      </c>
    </row>
    <row r="34" spans="1:18" s="13" customFormat="1" ht="25.5">
      <c r="A34" s="10" t="s">
        <v>32</v>
      </c>
      <c r="B34" s="46" t="s">
        <v>82</v>
      </c>
      <c r="C34" s="11"/>
      <c r="D34" s="2"/>
      <c r="E34" s="2"/>
      <c r="F34" s="2"/>
      <c r="G34" s="2"/>
      <c r="H34" s="2"/>
      <c r="I34" s="2"/>
      <c r="J34" s="2"/>
      <c r="K34" s="2"/>
      <c r="L34" s="2"/>
      <c r="M34" s="2"/>
      <c r="N34" s="126"/>
      <c r="O34" s="2"/>
      <c r="P34" s="2"/>
      <c r="Q34" s="2"/>
    </row>
    <row r="35" spans="1:18" s="13" customFormat="1" ht="25.5">
      <c r="A35" s="61">
        <v>1</v>
      </c>
      <c r="B35" s="62" t="s">
        <v>81</v>
      </c>
      <c r="C35" s="11" t="s">
        <v>75</v>
      </c>
      <c r="D35" s="12" t="s">
        <v>58</v>
      </c>
      <c r="E35" s="60">
        <v>9.8699999999999992</v>
      </c>
      <c r="F35" s="60">
        <v>9.35</v>
      </c>
      <c r="G35" s="49">
        <v>6.85</v>
      </c>
      <c r="H35" s="49">
        <v>7.4</v>
      </c>
      <c r="I35" s="49">
        <v>14</v>
      </c>
      <c r="J35" s="49">
        <v>15.87</v>
      </c>
      <c r="K35" s="49">
        <v>16.89</v>
      </c>
      <c r="L35" s="49">
        <v>11.78</v>
      </c>
      <c r="M35" s="49">
        <v>14.34</v>
      </c>
      <c r="N35" s="126">
        <v>5.74</v>
      </c>
      <c r="O35" s="12">
        <v>6.85</v>
      </c>
      <c r="P35" s="127">
        <v>7.7</v>
      </c>
      <c r="Q35" s="12">
        <v>5.22</v>
      </c>
      <c r="R35" s="47"/>
    </row>
    <row r="36" spans="1:18" s="13" customFormat="1" ht="25.5">
      <c r="A36" s="61">
        <v>2</v>
      </c>
      <c r="B36" s="62" t="s">
        <v>83</v>
      </c>
      <c r="C36" s="11" t="s">
        <v>38</v>
      </c>
      <c r="D36" s="12">
        <v>0.2</v>
      </c>
      <c r="E36" s="60">
        <v>15.83</v>
      </c>
      <c r="F36" s="60">
        <v>14.88</v>
      </c>
      <c r="G36" s="49">
        <v>9.67</v>
      </c>
      <c r="H36" s="49">
        <v>16</v>
      </c>
      <c r="I36" s="49">
        <v>24</v>
      </c>
      <c r="J36" s="49">
        <v>20.71</v>
      </c>
      <c r="K36" s="49">
        <v>17.239999999999998</v>
      </c>
      <c r="L36" s="49">
        <v>19.39</v>
      </c>
      <c r="M36" s="49">
        <v>16.87</v>
      </c>
      <c r="N36" s="127">
        <v>11.96</v>
      </c>
      <c r="O36" s="49">
        <v>9.7100000000000009</v>
      </c>
      <c r="P36" s="127">
        <v>13.11</v>
      </c>
      <c r="Q36" s="49">
        <v>12</v>
      </c>
    </row>
    <row r="37" spans="1:18" s="13" customFormat="1" ht="12.75">
      <c r="A37" s="10" t="s">
        <v>34</v>
      </c>
      <c r="B37" s="57" t="s">
        <v>48</v>
      </c>
      <c r="C37" s="11" t="s">
        <v>38</v>
      </c>
      <c r="D37" s="12"/>
      <c r="E37" s="12">
        <v>0.2</v>
      </c>
      <c r="F37" s="12">
        <v>0.2</v>
      </c>
      <c r="G37" s="49">
        <v>0.2</v>
      </c>
      <c r="H37" s="49">
        <v>0.2</v>
      </c>
      <c r="I37" s="49">
        <v>12</v>
      </c>
      <c r="J37" s="49">
        <v>16.600000000000001</v>
      </c>
      <c r="K37" s="49">
        <v>0.3</v>
      </c>
      <c r="L37" s="49">
        <v>16.5</v>
      </c>
      <c r="M37" s="49">
        <v>13.2</v>
      </c>
      <c r="N37" s="127">
        <v>12.29</v>
      </c>
      <c r="O37" s="49">
        <v>0.2</v>
      </c>
      <c r="P37" s="127">
        <v>9.6</v>
      </c>
      <c r="Q37" s="49">
        <v>0.2</v>
      </c>
    </row>
    <row r="38" spans="1:18" s="13" customFormat="1" ht="51">
      <c r="A38" s="10" t="s">
        <v>43</v>
      </c>
      <c r="B38" s="48" t="s">
        <v>70</v>
      </c>
      <c r="C38" s="11" t="s">
        <v>38</v>
      </c>
      <c r="D38" s="49">
        <v>10.63</v>
      </c>
      <c r="E38" s="59">
        <v>14</v>
      </c>
      <c r="F38" s="58">
        <v>16.5</v>
      </c>
      <c r="G38" s="12">
        <v>15</v>
      </c>
      <c r="H38" s="12">
        <v>9.5</v>
      </c>
      <c r="I38" s="12">
        <v>8.8000000000000007</v>
      </c>
      <c r="J38" s="12">
        <v>8.6</v>
      </c>
      <c r="K38" s="12">
        <v>8.1999999999999993</v>
      </c>
      <c r="L38" s="12">
        <v>21</v>
      </c>
      <c r="M38" s="12">
        <v>9.6</v>
      </c>
      <c r="N38" s="127">
        <v>9.3000000000000007</v>
      </c>
      <c r="O38" s="12">
        <v>11.2</v>
      </c>
      <c r="P38" s="12">
        <v>17</v>
      </c>
      <c r="Q38" s="12">
        <v>32.32</v>
      </c>
    </row>
    <row r="39" spans="1:18" s="13" customFormat="1" ht="25.5">
      <c r="A39" s="10" t="s">
        <v>44</v>
      </c>
      <c r="B39" s="48" t="s">
        <v>68</v>
      </c>
      <c r="C39" s="11" t="s">
        <v>38</v>
      </c>
      <c r="D39" s="49"/>
      <c r="E39" s="59">
        <v>90</v>
      </c>
      <c r="F39" s="59">
        <v>92</v>
      </c>
      <c r="G39" s="51">
        <v>90</v>
      </c>
      <c r="H39" s="51">
        <v>90</v>
      </c>
      <c r="I39" s="51">
        <v>100</v>
      </c>
      <c r="J39" s="51">
        <v>100</v>
      </c>
      <c r="K39" s="51">
        <v>100</v>
      </c>
      <c r="L39" s="51">
        <v>88</v>
      </c>
      <c r="M39" s="51">
        <v>90</v>
      </c>
      <c r="N39" s="12">
        <v>91</v>
      </c>
      <c r="O39" s="51">
        <v>95</v>
      </c>
      <c r="P39" s="51">
        <v>91</v>
      </c>
      <c r="Q39" s="51">
        <v>90</v>
      </c>
    </row>
    <row r="40" spans="1:18" s="13" customFormat="1" ht="25.5">
      <c r="A40" s="10" t="s">
        <v>45</v>
      </c>
      <c r="B40" s="48" t="s">
        <v>72</v>
      </c>
      <c r="C40" s="5" t="s">
        <v>73</v>
      </c>
      <c r="D40" s="49"/>
      <c r="E40" s="50">
        <v>1700</v>
      </c>
      <c r="F40" s="50">
        <f>SUM(G40:Q40)</f>
        <v>1700</v>
      </c>
      <c r="G40" s="51">
        <v>148</v>
      </c>
      <c r="H40" s="51">
        <v>168</v>
      </c>
      <c r="I40" s="51">
        <v>103</v>
      </c>
      <c r="J40" s="51">
        <v>102</v>
      </c>
      <c r="K40" s="51">
        <v>77</v>
      </c>
      <c r="L40" s="51">
        <v>147</v>
      </c>
      <c r="M40" s="51">
        <v>162</v>
      </c>
      <c r="N40" s="51">
        <v>168</v>
      </c>
      <c r="O40" s="51">
        <v>167</v>
      </c>
      <c r="P40" s="51">
        <v>103</v>
      </c>
      <c r="Q40" s="51">
        <v>355</v>
      </c>
    </row>
    <row r="41" spans="1:18" s="13" customFormat="1" ht="38.25">
      <c r="A41" s="10" t="s">
        <v>71</v>
      </c>
      <c r="B41" s="48" t="s">
        <v>39</v>
      </c>
      <c r="C41" s="11" t="s">
        <v>38</v>
      </c>
      <c r="D41" s="51">
        <v>45</v>
      </c>
      <c r="E41" s="65">
        <v>45</v>
      </c>
      <c r="F41" s="65">
        <f>SUM(G41:Q41)/11</f>
        <v>62.18181818181818</v>
      </c>
      <c r="G41" s="66">
        <v>75</v>
      </c>
      <c r="H41" s="66">
        <v>75</v>
      </c>
      <c r="I41" s="66">
        <v>42</v>
      </c>
      <c r="J41" s="66">
        <v>40</v>
      </c>
      <c r="K41" s="66">
        <v>40</v>
      </c>
      <c r="L41" s="66">
        <v>50</v>
      </c>
      <c r="M41" s="66">
        <v>87</v>
      </c>
      <c r="N41" s="51">
        <v>75</v>
      </c>
      <c r="O41" s="70">
        <v>80</v>
      </c>
      <c r="P41" s="66">
        <v>45</v>
      </c>
      <c r="Q41" s="70">
        <v>75</v>
      </c>
    </row>
    <row r="42" spans="1:18" s="13" customFormat="1" ht="12.75">
      <c r="A42" s="10" t="s">
        <v>74</v>
      </c>
      <c r="B42" s="52" t="s">
        <v>40</v>
      </c>
      <c r="C42" s="11" t="s">
        <v>38</v>
      </c>
      <c r="D42" s="51">
        <v>100</v>
      </c>
      <c r="E42" s="65">
        <v>100</v>
      </c>
      <c r="F42" s="65">
        <v>100</v>
      </c>
      <c r="G42" s="66">
        <v>100</v>
      </c>
      <c r="H42" s="66">
        <v>100</v>
      </c>
      <c r="I42" s="66">
        <v>100</v>
      </c>
      <c r="J42" s="66">
        <v>100</v>
      </c>
      <c r="K42" s="66">
        <v>100</v>
      </c>
      <c r="L42" s="66">
        <v>100</v>
      </c>
      <c r="M42" s="66">
        <v>100</v>
      </c>
      <c r="N42" s="66">
        <v>100</v>
      </c>
      <c r="O42" s="70">
        <v>100</v>
      </c>
      <c r="P42" s="66">
        <v>100</v>
      </c>
      <c r="Q42" s="70">
        <v>100</v>
      </c>
      <c r="R42" s="47"/>
    </row>
  </sheetData>
  <mergeCells count="8">
    <mergeCell ref="A1:Q1"/>
    <mergeCell ref="A2:Q2"/>
    <mergeCell ref="G5:Q5"/>
    <mergeCell ref="A5:A6"/>
    <mergeCell ref="B5:B6"/>
    <mergeCell ref="C5:C6"/>
    <mergeCell ref="E5:E6"/>
    <mergeCell ref="F5:F6"/>
  </mergeCells>
  <phoneticPr fontId="0" type="noConversion"/>
  <printOptions horizontalCentered="1"/>
  <pageMargins left="0.17" right="0" top="0.5" bottom="0.5" header="0.31496062992126" footer="0"/>
  <pageSetup paperSize="9" scale="95" orientation="landscape" r:id="rId1"/>
  <headerFooter>
    <oddFooter>&amp;C&amp;"Times New Roman,Regular"Trang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130" zoomScaleNormal="130" workbookViewId="0">
      <pane ySplit="6" topLeftCell="A7" activePane="bottomLeft" state="frozen"/>
      <selection activeCell="C1" sqref="C1"/>
      <selection pane="bottomLeft" activeCell="A3" sqref="A3"/>
    </sheetView>
  </sheetViews>
  <sheetFormatPr defaultColWidth="9" defaultRowHeight="9.75" customHeight="1"/>
  <cols>
    <col min="1" max="1" width="4.85546875" style="27" customWidth="1"/>
    <col min="2" max="2" width="53.42578125" style="6" customWidth="1"/>
    <col min="3" max="3" width="11.7109375" style="27" customWidth="1"/>
    <col min="4" max="4" width="28" style="53" customWidth="1"/>
    <col min="5" max="16384" width="9" style="6"/>
  </cols>
  <sheetData>
    <row r="1" spans="1:6" s="122" customFormat="1" ht="15.75">
      <c r="A1" s="147" t="s">
        <v>69</v>
      </c>
      <c r="B1" s="147"/>
      <c r="C1" s="147"/>
      <c r="D1" s="147"/>
    </row>
    <row r="2" spans="1:6" ht="21.75" customHeight="1">
      <c r="A2" s="137" t="str">
        <f>'EA BÁ'!A2:D2</f>
        <v>( Ban hành theo Quyết định số 4100/QĐ-UBND ngày 19/12/2022 của UBND huyện Sông Hinh)</v>
      </c>
      <c r="B2" s="137"/>
      <c r="C2" s="137"/>
      <c r="D2" s="137"/>
    </row>
    <row r="3" spans="1:6" s="22" customFormat="1" ht="12.75">
      <c r="A3" s="20"/>
      <c r="B3" s="20"/>
      <c r="C3" s="20"/>
      <c r="D3" s="21"/>
    </row>
    <row r="4" spans="1:6" s="22" customFormat="1" ht="12.75">
      <c r="A4" s="23"/>
      <c r="B4" s="20"/>
      <c r="C4" s="23"/>
      <c r="D4" s="24"/>
    </row>
    <row r="5" spans="1:6" ht="17.25" customHeight="1">
      <c r="A5" s="148" t="s">
        <v>53</v>
      </c>
      <c r="B5" s="150" t="s">
        <v>0</v>
      </c>
      <c r="C5" s="148" t="s">
        <v>52</v>
      </c>
      <c r="D5" s="152" t="s">
        <v>88</v>
      </c>
    </row>
    <row r="6" spans="1:6" s="27" customFormat="1" ht="41.25" customHeight="1">
      <c r="A6" s="149"/>
      <c r="B6" s="151"/>
      <c r="C6" s="149"/>
      <c r="D6" s="153"/>
    </row>
    <row r="7" spans="1:6" ht="16.5">
      <c r="A7" s="71">
        <v>1</v>
      </c>
      <c r="B7" s="71">
        <v>2</v>
      </c>
      <c r="C7" s="71">
        <v>3</v>
      </c>
      <c r="D7" s="71">
        <v>4</v>
      </c>
    </row>
    <row r="8" spans="1:6" ht="16.5">
      <c r="A8" s="72" t="s">
        <v>36</v>
      </c>
      <c r="B8" s="73" t="s">
        <v>37</v>
      </c>
      <c r="C8" s="74"/>
      <c r="D8" s="75"/>
    </row>
    <row r="9" spans="1:6" s="36" customFormat="1" ht="16.5">
      <c r="A9" s="76" t="s">
        <v>12</v>
      </c>
      <c r="B9" s="77" t="s">
        <v>13</v>
      </c>
      <c r="C9" s="72" t="s">
        <v>14</v>
      </c>
      <c r="D9" s="75">
        <f t="shared" ref="D9" si="0">D10+D11</f>
        <v>1525</v>
      </c>
    </row>
    <row r="10" spans="1:6" ht="16.5">
      <c r="A10" s="78">
        <v>1</v>
      </c>
      <c r="B10" s="79" t="s">
        <v>15</v>
      </c>
      <c r="C10" s="78" t="s">
        <v>14</v>
      </c>
      <c r="D10" s="80">
        <v>1025</v>
      </c>
    </row>
    <row r="11" spans="1:6" ht="16.5">
      <c r="A11" s="78">
        <v>2</v>
      </c>
      <c r="B11" s="79" t="s">
        <v>16</v>
      </c>
      <c r="C11" s="78" t="s">
        <v>14</v>
      </c>
      <c r="D11" s="80">
        <v>500</v>
      </c>
    </row>
    <row r="12" spans="1:6" ht="16.5">
      <c r="A12" s="72" t="s">
        <v>32</v>
      </c>
      <c r="B12" s="77" t="s">
        <v>17</v>
      </c>
      <c r="C12" s="82"/>
      <c r="D12" s="83"/>
    </row>
    <row r="13" spans="1:6" ht="16.5">
      <c r="A13" s="72">
        <v>1</v>
      </c>
      <c r="B13" s="77" t="s">
        <v>18</v>
      </c>
      <c r="C13" s="82" t="s">
        <v>19</v>
      </c>
      <c r="D13" s="83">
        <f t="shared" ref="D13" si="1">D14+D20+D22+D23+D25</f>
        <v>1510</v>
      </c>
    </row>
    <row r="14" spans="1:6" s="36" customFormat="1" ht="17.25">
      <c r="A14" s="84" t="s">
        <v>21</v>
      </c>
      <c r="B14" s="85" t="s">
        <v>20</v>
      </c>
      <c r="C14" s="86" t="s">
        <v>19</v>
      </c>
      <c r="D14" s="87">
        <f t="shared" ref="D14" si="2">D15+D19</f>
        <v>300</v>
      </c>
    </row>
    <row r="15" spans="1:6" ht="16.5">
      <c r="A15" s="78" t="s">
        <v>59</v>
      </c>
      <c r="B15" s="79" t="s">
        <v>22</v>
      </c>
      <c r="C15" s="82" t="s">
        <v>19</v>
      </c>
      <c r="D15" s="80">
        <f>D16+D17+D18</f>
        <v>180</v>
      </c>
    </row>
    <row r="16" spans="1:6" ht="16.5">
      <c r="A16" s="88" t="s">
        <v>23</v>
      </c>
      <c r="B16" s="79" t="s">
        <v>24</v>
      </c>
      <c r="C16" s="82" t="s">
        <v>19</v>
      </c>
      <c r="D16" s="80">
        <v>80</v>
      </c>
      <c r="F16" s="121"/>
    </row>
    <row r="17" spans="1:6" ht="16.5">
      <c r="A17" s="88" t="s">
        <v>23</v>
      </c>
      <c r="B17" s="79" t="s">
        <v>25</v>
      </c>
      <c r="C17" s="82" t="s">
        <v>19</v>
      </c>
      <c r="D17" s="80">
        <v>80</v>
      </c>
      <c r="F17" s="121"/>
    </row>
    <row r="18" spans="1:6" ht="16.5">
      <c r="A18" s="88" t="s">
        <v>23</v>
      </c>
      <c r="B18" s="79" t="s">
        <v>26</v>
      </c>
      <c r="C18" s="82" t="s">
        <v>19</v>
      </c>
      <c r="D18" s="80">
        <v>20</v>
      </c>
      <c r="F18" s="121"/>
    </row>
    <row r="19" spans="1:6" ht="16.5">
      <c r="A19" s="78" t="s">
        <v>60</v>
      </c>
      <c r="B19" s="79" t="s">
        <v>28</v>
      </c>
      <c r="C19" s="82" t="s">
        <v>19</v>
      </c>
      <c r="D19" s="80">
        <v>120</v>
      </c>
    </row>
    <row r="20" spans="1:6" s="40" customFormat="1" ht="17.25">
      <c r="A20" s="84" t="s">
        <v>27</v>
      </c>
      <c r="B20" s="85" t="s">
        <v>29</v>
      </c>
      <c r="C20" s="86" t="s">
        <v>19</v>
      </c>
      <c r="D20" s="83">
        <v>1000</v>
      </c>
    </row>
    <row r="21" spans="1:6" ht="16.5">
      <c r="A21" s="88" t="s">
        <v>76</v>
      </c>
      <c r="B21" s="79" t="s">
        <v>46</v>
      </c>
      <c r="C21" s="82" t="s">
        <v>19</v>
      </c>
      <c r="D21" s="80">
        <v>1000</v>
      </c>
    </row>
    <row r="22" spans="1:6" s="19" customFormat="1" ht="17.25">
      <c r="A22" s="84" t="s">
        <v>54</v>
      </c>
      <c r="B22" s="89" t="s">
        <v>30</v>
      </c>
      <c r="C22" s="86" t="s">
        <v>19</v>
      </c>
      <c r="D22" s="83">
        <v>150</v>
      </c>
    </row>
    <row r="23" spans="1:6" s="36" customFormat="1" ht="17.25">
      <c r="A23" s="84" t="s">
        <v>55</v>
      </c>
      <c r="B23" s="85" t="s">
        <v>31</v>
      </c>
      <c r="C23" s="86" t="s">
        <v>19</v>
      </c>
      <c r="D23" s="83">
        <v>55</v>
      </c>
    </row>
    <row r="24" spans="1:6" ht="16.5">
      <c r="A24" s="88" t="s">
        <v>56</v>
      </c>
      <c r="B24" s="79" t="s">
        <v>47</v>
      </c>
      <c r="C24" s="82" t="s">
        <v>19</v>
      </c>
      <c r="D24" s="80">
        <v>55</v>
      </c>
    </row>
    <row r="25" spans="1:6" s="36" customFormat="1" ht="17.25">
      <c r="A25" s="84" t="s">
        <v>57</v>
      </c>
      <c r="B25" s="85" t="s">
        <v>50</v>
      </c>
      <c r="C25" s="86" t="s">
        <v>19</v>
      </c>
      <c r="D25" s="83">
        <f>D26</f>
        <v>5</v>
      </c>
    </row>
    <row r="26" spans="1:6" ht="33">
      <c r="A26" s="88" t="s">
        <v>23</v>
      </c>
      <c r="B26" s="90" t="s">
        <v>49</v>
      </c>
      <c r="C26" s="82" t="s">
        <v>19</v>
      </c>
      <c r="D26" s="80">
        <v>5</v>
      </c>
    </row>
    <row r="27" spans="1:6" ht="16.5">
      <c r="A27" s="91">
        <v>2</v>
      </c>
      <c r="B27" s="77" t="s">
        <v>63</v>
      </c>
      <c r="C27" s="76" t="s">
        <v>19</v>
      </c>
      <c r="D27" s="83">
        <f>D28+D29</f>
        <v>55</v>
      </c>
    </row>
    <row r="28" spans="1:6" ht="16.5">
      <c r="A28" s="88" t="s">
        <v>23</v>
      </c>
      <c r="B28" s="79" t="s">
        <v>33</v>
      </c>
      <c r="C28" s="82" t="s">
        <v>19</v>
      </c>
      <c r="D28" s="80">
        <v>5</v>
      </c>
    </row>
    <row r="29" spans="1:6" ht="16.5">
      <c r="A29" s="88" t="s">
        <v>23</v>
      </c>
      <c r="B29" s="79" t="s">
        <v>64</v>
      </c>
      <c r="C29" s="82" t="s">
        <v>19</v>
      </c>
      <c r="D29" s="80">
        <v>50</v>
      </c>
    </row>
    <row r="30" spans="1:6" s="36" customFormat="1" ht="16.5">
      <c r="A30" s="72">
        <v>3</v>
      </c>
      <c r="B30" s="77" t="s">
        <v>35</v>
      </c>
      <c r="C30" s="76" t="s">
        <v>19</v>
      </c>
      <c r="D30" s="83">
        <f t="shared" ref="D30" si="3">D31</f>
        <v>35</v>
      </c>
    </row>
    <row r="31" spans="1:6" ht="16.5">
      <c r="A31" s="88" t="s">
        <v>23</v>
      </c>
      <c r="B31" s="92" t="s">
        <v>62</v>
      </c>
      <c r="C31" s="82" t="s">
        <v>19</v>
      </c>
      <c r="D31" s="80">
        <v>35</v>
      </c>
    </row>
    <row r="32" spans="1:6" s="13" customFormat="1" ht="16.5">
      <c r="A32" s="76" t="s">
        <v>42</v>
      </c>
      <c r="B32" s="93" t="s">
        <v>41</v>
      </c>
      <c r="C32" s="93"/>
      <c r="D32" s="94"/>
    </row>
    <row r="33" spans="1:4" s="13" customFormat="1" ht="31.5" customHeight="1">
      <c r="A33" s="95" t="s">
        <v>12</v>
      </c>
      <c r="B33" s="96" t="s">
        <v>65</v>
      </c>
      <c r="C33" s="97" t="s">
        <v>38</v>
      </c>
      <c r="D33" s="110">
        <v>100</v>
      </c>
    </row>
    <row r="34" spans="1:4" s="13" customFormat="1" ht="27.75" customHeight="1">
      <c r="A34" s="95" t="s">
        <v>32</v>
      </c>
      <c r="B34" s="96" t="s">
        <v>82</v>
      </c>
      <c r="C34" s="97"/>
      <c r="D34" s="80"/>
    </row>
    <row r="35" spans="1:4" s="13" customFormat="1" ht="34.5" customHeight="1">
      <c r="A35" s="99">
        <v>1</v>
      </c>
      <c r="B35" s="100" t="s">
        <v>81</v>
      </c>
      <c r="C35" s="97" t="s">
        <v>75</v>
      </c>
      <c r="D35" s="102">
        <v>14</v>
      </c>
    </row>
    <row r="36" spans="1:4" s="13" customFormat="1" ht="34.5" customHeight="1">
      <c r="A36" s="99">
        <v>2</v>
      </c>
      <c r="B36" s="100" t="s">
        <v>83</v>
      </c>
      <c r="C36" s="97" t="s">
        <v>38</v>
      </c>
      <c r="D36" s="102">
        <v>24</v>
      </c>
    </row>
    <row r="37" spans="1:4" s="13" customFormat="1" ht="16.5">
      <c r="A37" s="95" t="s">
        <v>34</v>
      </c>
      <c r="B37" s="103" t="s">
        <v>48</v>
      </c>
      <c r="C37" s="97" t="s">
        <v>38</v>
      </c>
      <c r="D37" s="102">
        <v>12</v>
      </c>
    </row>
    <row r="38" spans="1:4" s="13" customFormat="1" ht="41.25" customHeight="1">
      <c r="A38" s="95" t="s">
        <v>43</v>
      </c>
      <c r="B38" s="104" t="s">
        <v>70</v>
      </c>
      <c r="C38" s="97" t="s">
        <v>38</v>
      </c>
      <c r="D38" s="101">
        <v>8.8000000000000007</v>
      </c>
    </row>
    <row r="39" spans="1:4" s="13" customFormat="1" ht="16.5">
      <c r="A39" s="95" t="s">
        <v>44</v>
      </c>
      <c r="B39" s="104" t="s">
        <v>68</v>
      </c>
      <c r="C39" s="97" t="s">
        <v>38</v>
      </c>
      <c r="D39" s="105">
        <v>100</v>
      </c>
    </row>
    <row r="40" spans="1:4" s="13" customFormat="1" ht="16.5">
      <c r="A40" s="95" t="s">
        <v>45</v>
      </c>
      <c r="B40" s="104" t="s">
        <v>72</v>
      </c>
      <c r="C40" s="82" t="s">
        <v>73</v>
      </c>
      <c r="D40" s="105">
        <v>103</v>
      </c>
    </row>
    <row r="41" spans="1:4" s="13" customFormat="1" ht="41.25" customHeight="1">
      <c r="A41" s="95" t="s">
        <v>71</v>
      </c>
      <c r="B41" s="104" t="s">
        <v>39</v>
      </c>
      <c r="C41" s="97" t="s">
        <v>38</v>
      </c>
      <c r="D41" s="111">
        <v>42</v>
      </c>
    </row>
    <row r="42" spans="1:4" s="13" customFormat="1" ht="16.5">
      <c r="A42" s="95" t="s">
        <v>74</v>
      </c>
      <c r="B42" s="107" t="s">
        <v>40</v>
      </c>
      <c r="C42" s="97" t="s">
        <v>38</v>
      </c>
      <c r="D42" s="111">
        <v>100</v>
      </c>
    </row>
  </sheetData>
  <mergeCells count="6">
    <mergeCell ref="A1:D1"/>
    <mergeCell ref="A2:D2"/>
    <mergeCell ref="A5:A6"/>
    <mergeCell ref="B5:B6"/>
    <mergeCell ref="C5:C6"/>
    <mergeCell ref="D5:D6"/>
  </mergeCells>
  <printOptions horizontalCentered="1"/>
  <pageMargins left="0.17" right="0" top="0.5" bottom="0.5" header="0.31496062992126" footer="0"/>
  <pageSetup paperSize="9" scale="95" orientation="portrait" r:id="rId1"/>
  <headerFooter>
    <oddFooter>&amp;C&amp;"Times New Roman,Regular"Trang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130" zoomScaleNormal="130" workbookViewId="0">
      <pane ySplit="6" topLeftCell="A7" activePane="bottomLeft" state="frozen"/>
      <selection activeCell="C1" sqref="C1"/>
      <selection pane="bottomLeft" activeCell="A3" sqref="A3"/>
    </sheetView>
  </sheetViews>
  <sheetFormatPr defaultColWidth="9" defaultRowHeight="9.75" customHeight="1"/>
  <cols>
    <col min="1" max="1" width="4.85546875" style="27" customWidth="1"/>
    <col min="2" max="2" width="53.42578125" style="6" customWidth="1"/>
    <col min="3" max="3" width="11.7109375" style="27" customWidth="1"/>
    <col min="4" max="4" width="28" style="53" customWidth="1"/>
    <col min="5" max="16384" width="9" style="6"/>
  </cols>
  <sheetData>
    <row r="1" spans="1:4" s="122" customFormat="1" ht="15.75">
      <c r="A1" s="147" t="s">
        <v>69</v>
      </c>
      <c r="B1" s="147"/>
      <c r="C1" s="147"/>
      <c r="D1" s="147"/>
    </row>
    <row r="2" spans="1:4" ht="21.75" customHeight="1">
      <c r="A2" s="137" t="str">
        <f>'EA lÂM'!A2:D2</f>
        <v>( Ban hành theo Quyết định số 4100/QĐ-UBND ngày 19/12/2022 của UBND huyện Sông Hinh)</v>
      </c>
      <c r="B2" s="137"/>
      <c r="C2" s="137"/>
      <c r="D2" s="137"/>
    </row>
    <row r="3" spans="1:4" s="22" customFormat="1" ht="12.75">
      <c r="A3" s="20"/>
      <c r="B3" s="20"/>
      <c r="C3" s="20"/>
      <c r="D3" s="21"/>
    </row>
    <row r="4" spans="1:4" s="22" customFormat="1" ht="12.75">
      <c r="A4" s="23"/>
      <c r="B4" s="20"/>
      <c r="C4" s="23"/>
      <c r="D4" s="24"/>
    </row>
    <row r="5" spans="1:4" ht="17.25" customHeight="1">
      <c r="A5" s="148" t="s">
        <v>53</v>
      </c>
      <c r="B5" s="150" t="s">
        <v>0</v>
      </c>
      <c r="C5" s="148" t="s">
        <v>52</v>
      </c>
      <c r="D5" s="152" t="s">
        <v>89</v>
      </c>
    </row>
    <row r="6" spans="1:4" s="27" customFormat="1" ht="41.25" customHeight="1">
      <c r="A6" s="149"/>
      <c r="B6" s="151"/>
      <c r="C6" s="149"/>
      <c r="D6" s="153"/>
    </row>
    <row r="7" spans="1:4" ht="16.5">
      <c r="A7" s="71">
        <v>1</v>
      </c>
      <c r="B7" s="71">
        <v>2</v>
      </c>
      <c r="C7" s="71">
        <v>3</v>
      </c>
      <c r="D7" s="71">
        <v>4</v>
      </c>
    </row>
    <row r="8" spans="1:4" ht="16.5">
      <c r="A8" s="72" t="s">
        <v>36</v>
      </c>
      <c r="B8" s="73" t="s">
        <v>37</v>
      </c>
      <c r="C8" s="74"/>
      <c r="D8" s="75"/>
    </row>
    <row r="9" spans="1:4" s="36" customFormat="1" ht="16.5">
      <c r="A9" s="76" t="s">
        <v>12</v>
      </c>
      <c r="B9" s="77" t="s">
        <v>13</v>
      </c>
      <c r="C9" s="72" t="s">
        <v>14</v>
      </c>
      <c r="D9" s="75">
        <f t="shared" ref="D9" si="0">D10+D11</f>
        <v>5229</v>
      </c>
    </row>
    <row r="10" spans="1:4" ht="16.5">
      <c r="A10" s="78">
        <v>1</v>
      </c>
      <c r="B10" s="79" t="s">
        <v>15</v>
      </c>
      <c r="C10" s="78" t="s">
        <v>14</v>
      </c>
      <c r="D10" s="80">
        <v>4800</v>
      </c>
    </row>
    <row r="11" spans="1:4" ht="16.5">
      <c r="A11" s="78">
        <v>2</v>
      </c>
      <c r="B11" s="79" t="s">
        <v>16</v>
      </c>
      <c r="C11" s="78" t="s">
        <v>14</v>
      </c>
      <c r="D11" s="80">
        <v>429</v>
      </c>
    </row>
    <row r="12" spans="1:4" ht="16.5">
      <c r="A12" s="72" t="s">
        <v>32</v>
      </c>
      <c r="B12" s="77" t="s">
        <v>17</v>
      </c>
      <c r="C12" s="82"/>
      <c r="D12" s="83"/>
    </row>
    <row r="13" spans="1:4" ht="16.5">
      <c r="A13" s="72">
        <v>1</v>
      </c>
      <c r="B13" s="77" t="s">
        <v>18</v>
      </c>
      <c r="C13" s="82" t="s">
        <v>19</v>
      </c>
      <c r="D13" s="83">
        <f>D14+D20+D22+D23+D25</f>
        <v>1266</v>
      </c>
    </row>
    <row r="14" spans="1:4" s="36" customFormat="1" ht="17.25">
      <c r="A14" s="84" t="s">
        <v>21</v>
      </c>
      <c r="B14" s="85" t="s">
        <v>20</v>
      </c>
      <c r="C14" s="86" t="s">
        <v>19</v>
      </c>
      <c r="D14" s="87">
        <f t="shared" ref="D14" si="1">D15+D19</f>
        <v>801</v>
      </c>
    </row>
    <row r="15" spans="1:4" ht="16.5">
      <c r="A15" s="78" t="s">
        <v>59</v>
      </c>
      <c r="B15" s="79" t="s">
        <v>22</v>
      </c>
      <c r="C15" s="82" t="s">
        <v>19</v>
      </c>
      <c r="D15" s="80">
        <f>D16+D17+D18</f>
        <v>676</v>
      </c>
    </row>
    <row r="16" spans="1:4" ht="16.5">
      <c r="A16" s="88" t="s">
        <v>23</v>
      </c>
      <c r="B16" s="79" t="s">
        <v>24</v>
      </c>
      <c r="C16" s="82" t="s">
        <v>19</v>
      </c>
      <c r="D16" s="80">
        <v>338</v>
      </c>
    </row>
    <row r="17" spans="1:6" ht="16.5">
      <c r="A17" s="88" t="s">
        <v>23</v>
      </c>
      <c r="B17" s="79" t="s">
        <v>25</v>
      </c>
      <c r="C17" s="82" t="s">
        <v>19</v>
      </c>
      <c r="D17" s="80">
        <v>338</v>
      </c>
    </row>
    <row r="18" spans="1:6" ht="16.5">
      <c r="A18" s="88" t="s">
        <v>23</v>
      </c>
      <c r="B18" s="79" t="s">
        <v>26</v>
      </c>
      <c r="C18" s="82" t="s">
        <v>19</v>
      </c>
      <c r="D18" s="80">
        <v>0</v>
      </c>
    </row>
    <row r="19" spans="1:6" ht="16.5">
      <c r="A19" s="78" t="s">
        <v>60</v>
      </c>
      <c r="B19" s="79" t="s">
        <v>28</v>
      </c>
      <c r="C19" s="82" t="s">
        <v>19</v>
      </c>
      <c r="D19" s="80">
        <v>125</v>
      </c>
    </row>
    <row r="20" spans="1:6" s="40" customFormat="1" ht="17.25">
      <c r="A20" s="84" t="s">
        <v>27</v>
      </c>
      <c r="B20" s="85" t="s">
        <v>29</v>
      </c>
      <c r="C20" s="86" t="s">
        <v>19</v>
      </c>
      <c r="D20" s="83">
        <v>375</v>
      </c>
    </row>
    <row r="21" spans="1:6" ht="16.5">
      <c r="A21" s="88" t="s">
        <v>76</v>
      </c>
      <c r="B21" s="79" t="s">
        <v>46</v>
      </c>
      <c r="C21" s="82" t="s">
        <v>19</v>
      </c>
      <c r="D21" s="80">
        <v>375</v>
      </c>
    </row>
    <row r="22" spans="1:6" s="19" customFormat="1" ht="17.25">
      <c r="A22" s="84" t="s">
        <v>54</v>
      </c>
      <c r="B22" s="89" t="s">
        <v>30</v>
      </c>
      <c r="C22" s="86" t="s">
        <v>19</v>
      </c>
      <c r="D22" s="83">
        <v>0</v>
      </c>
    </row>
    <row r="23" spans="1:6" s="36" customFormat="1" ht="17.25">
      <c r="A23" s="84" t="s">
        <v>55</v>
      </c>
      <c r="B23" s="85" t="s">
        <v>31</v>
      </c>
      <c r="C23" s="86" t="s">
        <v>19</v>
      </c>
      <c r="D23" s="83">
        <v>55</v>
      </c>
    </row>
    <row r="24" spans="1:6" ht="16.5">
      <c r="A24" s="88" t="s">
        <v>56</v>
      </c>
      <c r="B24" s="79" t="s">
        <v>47</v>
      </c>
      <c r="C24" s="82" t="s">
        <v>19</v>
      </c>
      <c r="D24" s="80">
        <v>378</v>
      </c>
      <c r="E24" s="123"/>
      <c r="F24" s="123"/>
    </row>
    <row r="25" spans="1:6" s="36" customFormat="1" ht="17.25">
      <c r="A25" s="84" t="s">
        <v>57</v>
      </c>
      <c r="B25" s="85" t="s">
        <v>50</v>
      </c>
      <c r="C25" s="86" t="s">
        <v>19</v>
      </c>
      <c r="D25" s="83">
        <f>D26</f>
        <v>35</v>
      </c>
    </row>
    <row r="26" spans="1:6" ht="33">
      <c r="A26" s="88" t="s">
        <v>23</v>
      </c>
      <c r="B26" s="90" t="s">
        <v>49</v>
      </c>
      <c r="C26" s="82" t="s">
        <v>19</v>
      </c>
      <c r="D26" s="80">
        <v>35</v>
      </c>
      <c r="E26" s="123"/>
      <c r="F26" s="123"/>
    </row>
    <row r="27" spans="1:6" ht="16.5">
      <c r="A27" s="91">
        <v>2</v>
      </c>
      <c r="B27" s="77" t="s">
        <v>63</v>
      </c>
      <c r="C27" s="76" t="s">
        <v>19</v>
      </c>
      <c r="D27" s="83">
        <f>D28+D29</f>
        <v>103</v>
      </c>
    </row>
    <row r="28" spans="1:6" ht="16.5">
      <c r="A28" s="88" t="s">
        <v>23</v>
      </c>
      <c r="B28" s="79" t="s">
        <v>33</v>
      </c>
      <c r="C28" s="82" t="s">
        <v>19</v>
      </c>
      <c r="D28" s="80">
        <v>48</v>
      </c>
    </row>
    <row r="29" spans="1:6" ht="16.5">
      <c r="A29" s="88" t="s">
        <v>23</v>
      </c>
      <c r="B29" s="79" t="s">
        <v>64</v>
      </c>
      <c r="C29" s="82" t="s">
        <v>19</v>
      </c>
      <c r="D29" s="80">
        <v>55</v>
      </c>
    </row>
    <row r="30" spans="1:6" s="36" customFormat="1" ht="16.5">
      <c r="A30" s="72">
        <v>3</v>
      </c>
      <c r="B30" s="77" t="s">
        <v>35</v>
      </c>
      <c r="C30" s="76" t="s">
        <v>19</v>
      </c>
      <c r="D30" s="83">
        <f t="shared" ref="D30" si="2">D31</f>
        <v>155</v>
      </c>
    </row>
    <row r="31" spans="1:6" ht="16.5">
      <c r="A31" s="88" t="s">
        <v>23</v>
      </c>
      <c r="B31" s="92" t="s">
        <v>62</v>
      </c>
      <c r="C31" s="82" t="s">
        <v>19</v>
      </c>
      <c r="D31" s="80">
        <v>155</v>
      </c>
    </row>
    <row r="32" spans="1:6" s="13" customFormat="1" ht="16.5">
      <c r="A32" s="76" t="s">
        <v>42</v>
      </c>
      <c r="B32" s="93" t="s">
        <v>41</v>
      </c>
      <c r="C32" s="93"/>
      <c r="D32" s="94"/>
    </row>
    <row r="33" spans="1:4" s="13" customFormat="1" ht="31.5" customHeight="1">
      <c r="A33" s="95" t="s">
        <v>12</v>
      </c>
      <c r="B33" s="96" t="s">
        <v>65</v>
      </c>
      <c r="C33" s="97" t="s">
        <v>38</v>
      </c>
      <c r="D33" s="110">
        <v>100</v>
      </c>
    </row>
    <row r="34" spans="1:4" s="13" customFormat="1" ht="27.75" customHeight="1">
      <c r="A34" s="95" t="s">
        <v>32</v>
      </c>
      <c r="B34" s="96" t="s">
        <v>82</v>
      </c>
      <c r="C34" s="97"/>
      <c r="D34" s="80"/>
    </row>
    <row r="35" spans="1:4" s="13" customFormat="1" ht="34.5" customHeight="1">
      <c r="A35" s="99">
        <v>1</v>
      </c>
      <c r="B35" s="100" t="s">
        <v>81</v>
      </c>
      <c r="C35" s="97" t="s">
        <v>75</v>
      </c>
      <c r="D35" s="124">
        <v>7.7</v>
      </c>
    </row>
    <row r="36" spans="1:4" s="13" customFormat="1" ht="34.5" customHeight="1">
      <c r="A36" s="99">
        <v>2</v>
      </c>
      <c r="B36" s="100" t="s">
        <v>83</v>
      </c>
      <c r="C36" s="97" t="s">
        <v>38</v>
      </c>
      <c r="D36" s="124">
        <v>13.11</v>
      </c>
    </row>
    <row r="37" spans="1:4" s="13" customFormat="1" ht="16.5">
      <c r="A37" s="95" t="s">
        <v>34</v>
      </c>
      <c r="B37" s="103" t="s">
        <v>48</v>
      </c>
      <c r="C37" s="97" t="s">
        <v>38</v>
      </c>
      <c r="D37" s="124">
        <v>9.6</v>
      </c>
    </row>
    <row r="38" spans="1:4" s="13" customFormat="1" ht="41.25" customHeight="1">
      <c r="A38" s="95" t="s">
        <v>43</v>
      </c>
      <c r="B38" s="104" t="s">
        <v>70</v>
      </c>
      <c r="C38" s="97" t="s">
        <v>38</v>
      </c>
      <c r="D38" s="101">
        <v>17</v>
      </c>
    </row>
    <row r="39" spans="1:4" s="13" customFormat="1" ht="16.5">
      <c r="A39" s="95" t="s">
        <v>44</v>
      </c>
      <c r="B39" s="104" t="s">
        <v>68</v>
      </c>
      <c r="C39" s="97" t="s">
        <v>38</v>
      </c>
      <c r="D39" s="105">
        <v>91</v>
      </c>
    </row>
    <row r="40" spans="1:4" s="13" customFormat="1" ht="16.5">
      <c r="A40" s="95" t="s">
        <v>45</v>
      </c>
      <c r="B40" s="104" t="s">
        <v>72</v>
      </c>
      <c r="C40" s="82" t="s">
        <v>73</v>
      </c>
      <c r="D40" s="105">
        <v>103</v>
      </c>
    </row>
    <row r="41" spans="1:4" s="13" customFormat="1" ht="41.25" customHeight="1">
      <c r="A41" s="95" t="s">
        <v>71</v>
      </c>
      <c r="B41" s="104" t="s">
        <v>39</v>
      </c>
      <c r="C41" s="97" t="s">
        <v>38</v>
      </c>
      <c r="D41" s="111">
        <v>45</v>
      </c>
    </row>
    <row r="42" spans="1:4" s="13" customFormat="1" ht="16.5">
      <c r="A42" s="95" t="s">
        <v>74</v>
      </c>
      <c r="B42" s="107" t="s">
        <v>40</v>
      </c>
      <c r="C42" s="97" t="s">
        <v>38</v>
      </c>
      <c r="D42" s="111">
        <v>100</v>
      </c>
    </row>
  </sheetData>
  <mergeCells count="6">
    <mergeCell ref="A1:D1"/>
    <mergeCell ref="A2:D2"/>
    <mergeCell ref="A5:A6"/>
    <mergeCell ref="B5:B6"/>
    <mergeCell ref="C5:C6"/>
    <mergeCell ref="D5:D6"/>
  </mergeCells>
  <printOptions horizontalCentered="1"/>
  <pageMargins left="0.17" right="0" top="0.5" bottom="0.5" header="0.31496062992126" footer="0"/>
  <pageSetup paperSize="9" scale="95" orientation="portrait" r:id="rId1"/>
  <headerFooter>
    <oddFooter>&amp;C&amp;"Times New Roman,Regular"Trang -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130" zoomScaleNormal="130" workbookViewId="0">
      <pane ySplit="6" topLeftCell="A31" activePane="bottomLeft" state="frozen"/>
      <selection activeCell="C1" sqref="C1"/>
      <selection pane="bottomLeft" activeCell="G36" sqref="G36"/>
    </sheetView>
  </sheetViews>
  <sheetFormatPr defaultColWidth="9" defaultRowHeight="9.75" customHeight="1"/>
  <cols>
    <col min="1" max="1" width="4.85546875" style="27" customWidth="1"/>
    <col min="2" max="2" width="53.42578125" style="6" customWidth="1"/>
    <col min="3" max="3" width="11.7109375" style="27" customWidth="1"/>
    <col min="4" max="4" width="28" style="53" customWidth="1"/>
    <col min="5" max="16384" width="9" style="6"/>
  </cols>
  <sheetData>
    <row r="1" spans="1:4" s="122" customFormat="1" ht="15.75">
      <c r="A1" s="147" t="s">
        <v>69</v>
      </c>
      <c r="B1" s="147"/>
      <c r="C1" s="147"/>
      <c r="D1" s="147"/>
    </row>
    <row r="2" spans="1:4" ht="21.75" customHeight="1">
      <c r="A2" s="137" t="str">
        <f>' SƠN GIANG'!A2:D2</f>
        <v>( Ban hành theo Quyết định số 4100/QĐ-UBND ngày 19/12/2022 của UBND huyện Sông Hinh)</v>
      </c>
      <c r="B2" s="137"/>
      <c r="C2" s="137"/>
      <c r="D2" s="137"/>
    </row>
    <row r="3" spans="1:4" s="22" customFormat="1" ht="12.75">
      <c r="A3" s="20"/>
      <c r="B3" s="20"/>
      <c r="C3" s="20"/>
      <c r="D3" s="21"/>
    </row>
    <row r="4" spans="1:4" s="22" customFormat="1" ht="12.75">
      <c r="A4" s="23"/>
      <c r="B4" s="20"/>
      <c r="C4" s="23"/>
      <c r="D4" s="24"/>
    </row>
    <row r="5" spans="1:4" ht="17.25" customHeight="1">
      <c r="A5" s="148" t="s">
        <v>53</v>
      </c>
      <c r="B5" s="150" t="s">
        <v>0</v>
      </c>
      <c r="C5" s="148" t="s">
        <v>52</v>
      </c>
      <c r="D5" s="152" t="s">
        <v>90</v>
      </c>
    </row>
    <row r="6" spans="1:4" s="27" customFormat="1" ht="41.25" customHeight="1">
      <c r="A6" s="149"/>
      <c r="B6" s="151"/>
      <c r="C6" s="149"/>
      <c r="D6" s="153"/>
    </row>
    <row r="7" spans="1:4" ht="16.5">
      <c r="A7" s="71">
        <v>1</v>
      </c>
      <c r="B7" s="71">
        <v>2</v>
      </c>
      <c r="C7" s="71">
        <v>3</v>
      </c>
      <c r="D7" s="71">
        <v>4</v>
      </c>
    </row>
    <row r="8" spans="1:4" ht="16.5">
      <c r="A8" s="72" t="s">
        <v>36</v>
      </c>
      <c r="B8" s="73" t="s">
        <v>37</v>
      </c>
      <c r="C8" s="74"/>
      <c r="D8" s="75"/>
    </row>
    <row r="9" spans="1:4" s="36" customFormat="1" ht="16.5">
      <c r="A9" s="76" t="s">
        <v>12</v>
      </c>
      <c r="B9" s="77" t="s">
        <v>13</v>
      </c>
      <c r="C9" s="72" t="s">
        <v>14</v>
      </c>
      <c r="D9" s="75">
        <f t="shared" ref="D9" si="0">D10+D11</f>
        <v>1830</v>
      </c>
    </row>
    <row r="10" spans="1:4" ht="16.5">
      <c r="A10" s="78">
        <v>1</v>
      </c>
      <c r="B10" s="79" t="s">
        <v>15</v>
      </c>
      <c r="C10" s="78" t="s">
        <v>14</v>
      </c>
      <c r="D10" s="80">
        <v>1750</v>
      </c>
    </row>
    <row r="11" spans="1:4" ht="16.5">
      <c r="A11" s="78">
        <v>2</v>
      </c>
      <c r="B11" s="79" t="s">
        <v>16</v>
      </c>
      <c r="C11" s="78" t="s">
        <v>14</v>
      </c>
      <c r="D11" s="80">
        <v>80</v>
      </c>
    </row>
    <row r="12" spans="1:4" ht="16.5">
      <c r="A12" s="72" t="s">
        <v>32</v>
      </c>
      <c r="B12" s="77" t="s">
        <v>17</v>
      </c>
      <c r="C12" s="82"/>
      <c r="D12" s="83"/>
    </row>
    <row r="13" spans="1:4" ht="16.5">
      <c r="A13" s="72">
        <v>1</v>
      </c>
      <c r="B13" s="77" t="s">
        <v>18</v>
      </c>
      <c r="C13" s="82" t="s">
        <v>19</v>
      </c>
      <c r="D13" s="83">
        <f>D14+D20+D22+D23+D25</f>
        <v>835</v>
      </c>
    </row>
    <row r="14" spans="1:4" s="36" customFormat="1" ht="17.25">
      <c r="A14" s="84" t="s">
        <v>21</v>
      </c>
      <c r="B14" s="85" t="s">
        <v>20</v>
      </c>
      <c r="C14" s="86" t="s">
        <v>19</v>
      </c>
      <c r="D14" s="87">
        <f t="shared" ref="D14" si="1">D15+D19</f>
        <v>293</v>
      </c>
    </row>
    <row r="15" spans="1:4" ht="16.5">
      <c r="A15" s="78" t="s">
        <v>59</v>
      </c>
      <c r="B15" s="79" t="s">
        <v>22</v>
      </c>
      <c r="C15" s="82" t="s">
        <v>19</v>
      </c>
      <c r="D15" s="80">
        <v>253</v>
      </c>
    </row>
    <row r="16" spans="1:4" ht="16.5">
      <c r="A16" s="88" t="s">
        <v>23</v>
      </c>
      <c r="B16" s="79" t="s">
        <v>24</v>
      </c>
      <c r="C16" s="82" t="s">
        <v>19</v>
      </c>
      <c r="D16" s="80">
        <v>126</v>
      </c>
    </row>
    <row r="17" spans="1:4" ht="16.5">
      <c r="A17" s="88" t="s">
        <v>23</v>
      </c>
      <c r="B17" s="79" t="s">
        <v>25</v>
      </c>
      <c r="C17" s="82" t="s">
        <v>19</v>
      </c>
      <c r="D17" s="80">
        <v>123</v>
      </c>
    </row>
    <row r="18" spans="1:4" ht="16.5">
      <c r="A18" s="88" t="s">
        <v>23</v>
      </c>
      <c r="B18" s="79" t="s">
        <v>26</v>
      </c>
      <c r="C18" s="82" t="s">
        <v>19</v>
      </c>
      <c r="D18" s="80">
        <v>4</v>
      </c>
    </row>
    <row r="19" spans="1:4" ht="16.5">
      <c r="A19" s="78" t="s">
        <v>60</v>
      </c>
      <c r="B19" s="79" t="s">
        <v>28</v>
      </c>
      <c r="C19" s="82" t="s">
        <v>19</v>
      </c>
      <c r="D19" s="80">
        <v>40</v>
      </c>
    </row>
    <row r="20" spans="1:4" s="40" customFormat="1" ht="17.25">
      <c r="A20" s="84" t="s">
        <v>27</v>
      </c>
      <c r="B20" s="85" t="s">
        <v>29</v>
      </c>
      <c r="C20" s="86" t="s">
        <v>19</v>
      </c>
      <c r="D20" s="83">
        <v>375</v>
      </c>
    </row>
    <row r="21" spans="1:4" ht="16.5">
      <c r="A21" s="88" t="s">
        <v>76</v>
      </c>
      <c r="B21" s="79" t="s">
        <v>46</v>
      </c>
      <c r="C21" s="82" t="s">
        <v>19</v>
      </c>
      <c r="D21" s="80">
        <v>500</v>
      </c>
    </row>
    <row r="22" spans="1:4" s="19" customFormat="1" ht="17.25">
      <c r="A22" s="84" t="s">
        <v>54</v>
      </c>
      <c r="B22" s="89" t="s">
        <v>30</v>
      </c>
      <c r="C22" s="86" t="s">
        <v>19</v>
      </c>
      <c r="D22" s="83">
        <v>100</v>
      </c>
    </row>
    <row r="23" spans="1:4" s="36" customFormat="1" ht="17.25">
      <c r="A23" s="84" t="s">
        <v>55</v>
      </c>
      <c r="B23" s="85" t="s">
        <v>31</v>
      </c>
      <c r="C23" s="86" t="s">
        <v>19</v>
      </c>
      <c r="D23" s="83">
        <v>55</v>
      </c>
    </row>
    <row r="24" spans="1:4" ht="16.5">
      <c r="A24" s="88" t="s">
        <v>56</v>
      </c>
      <c r="B24" s="79" t="s">
        <v>47</v>
      </c>
      <c r="C24" s="82" t="s">
        <v>19</v>
      </c>
      <c r="D24" s="80">
        <v>450</v>
      </c>
    </row>
    <row r="25" spans="1:4" s="36" customFormat="1" ht="17.25">
      <c r="A25" s="84" t="s">
        <v>57</v>
      </c>
      <c r="B25" s="85" t="s">
        <v>50</v>
      </c>
      <c r="C25" s="86" t="s">
        <v>19</v>
      </c>
      <c r="D25" s="83">
        <f>D26</f>
        <v>12</v>
      </c>
    </row>
    <row r="26" spans="1:4" ht="33">
      <c r="A26" s="88" t="s">
        <v>23</v>
      </c>
      <c r="B26" s="90" t="s">
        <v>49</v>
      </c>
      <c r="C26" s="82" t="s">
        <v>19</v>
      </c>
      <c r="D26" s="80">
        <v>12</v>
      </c>
    </row>
    <row r="27" spans="1:4" ht="16.5">
      <c r="A27" s="91">
        <v>2</v>
      </c>
      <c r="B27" s="77" t="s">
        <v>63</v>
      </c>
      <c r="C27" s="76" t="s">
        <v>19</v>
      </c>
      <c r="D27" s="83">
        <f>D28+D29</f>
        <v>245</v>
      </c>
    </row>
    <row r="28" spans="1:4" ht="16.5">
      <c r="A28" s="88" t="s">
        <v>23</v>
      </c>
      <c r="B28" s="79" t="s">
        <v>33</v>
      </c>
      <c r="C28" s="82" t="s">
        <v>19</v>
      </c>
      <c r="D28" s="80">
        <v>95</v>
      </c>
    </row>
    <row r="29" spans="1:4" ht="16.5">
      <c r="A29" s="88" t="s">
        <v>23</v>
      </c>
      <c r="B29" s="79" t="s">
        <v>64</v>
      </c>
      <c r="C29" s="82" t="s">
        <v>19</v>
      </c>
      <c r="D29" s="80">
        <v>150</v>
      </c>
    </row>
    <row r="30" spans="1:4" s="36" customFormat="1" ht="16.5">
      <c r="A30" s="72">
        <v>3</v>
      </c>
      <c r="B30" s="77" t="s">
        <v>35</v>
      </c>
      <c r="C30" s="76" t="s">
        <v>19</v>
      </c>
      <c r="D30" s="83">
        <f t="shared" ref="D30" si="2">D31</f>
        <v>244</v>
      </c>
    </row>
    <row r="31" spans="1:4" ht="16.5">
      <c r="A31" s="88" t="s">
        <v>23</v>
      </c>
      <c r="B31" s="92" t="s">
        <v>62</v>
      </c>
      <c r="C31" s="82" t="s">
        <v>19</v>
      </c>
      <c r="D31" s="80">
        <v>244</v>
      </c>
    </row>
    <row r="32" spans="1:4" s="13" customFormat="1" ht="16.5">
      <c r="A32" s="76" t="s">
        <v>42</v>
      </c>
      <c r="B32" s="93" t="s">
        <v>41</v>
      </c>
      <c r="C32" s="93"/>
      <c r="D32" s="94"/>
    </row>
    <row r="33" spans="1:4" s="13" customFormat="1" ht="31.5" customHeight="1">
      <c r="A33" s="95" t="s">
        <v>12</v>
      </c>
      <c r="B33" s="96" t="s">
        <v>65</v>
      </c>
      <c r="C33" s="97" t="s">
        <v>38</v>
      </c>
      <c r="D33" s="110">
        <v>100</v>
      </c>
    </row>
    <row r="34" spans="1:4" s="13" customFormat="1" ht="27.75" customHeight="1">
      <c r="A34" s="95" t="s">
        <v>32</v>
      </c>
      <c r="B34" s="96" t="s">
        <v>82</v>
      </c>
      <c r="C34" s="97"/>
      <c r="D34" s="125"/>
    </row>
    <row r="35" spans="1:4" s="13" customFormat="1" ht="34.5" customHeight="1">
      <c r="A35" s="99">
        <v>1</v>
      </c>
      <c r="B35" s="100" t="s">
        <v>81</v>
      </c>
      <c r="C35" s="97" t="s">
        <v>75</v>
      </c>
      <c r="D35" s="125">
        <v>5.74</v>
      </c>
    </row>
    <row r="36" spans="1:4" s="13" customFormat="1" ht="34.5" customHeight="1">
      <c r="A36" s="99">
        <v>2</v>
      </c>
      <c r="B36" s="100" t="s">
        <v>83</v>
      </c>
      <c r="C36" s="97" t="s">
        <v>38</v>
      </c>
      <c r="D36" s="124">
        <v>11.96</v>
      </c>
    </row>
    <row r="37" spans="1:4" s="13" customFormat="1" ht="16.5">
      <c r="A37" s="95" t="s">
        <v>34</v>
      </c>
      <c r="B37" s="103" t="s">
        <v>48</v>
      </c>
      <c r="C37" s="97" t="s">
        <v>38</v>
      </c>
      <c r="D37" s="124">
        <v>12.29</v>
      </c>
    </row>
    <row r="38" spans="1:4" s="13" customFormat="1" ht="41.25" customHeight="1">
      <c r="A38" s="95" t="s">
        <v>43</v>
      </c>
      <c r="B38" s="104" t="s">
        <v>70</v>
      </c>
      <c r="C38" s="97" t="s">
        <v>38</v>
      </c>
      <c r="D38" s="124">
        <v>9.3000000000000007</v>
      </c>
    </row>
    <row r="39" spans="1:4" s="13" customFormat="1" ht="16.5">
      <c r="A39" s="95" t="s">
        <v>44</v>
      </c>
      <c r="B39" s="104" t="s">
        <v>68</v>
      </c>
      <c r="C39" s="97" t="s">
        <v>38</v>
      </c>
      <c r="D39" s="101">
        <v>91</v>
      </c>
    </row>
    <row r="40" spans="1:4" s="13" customFormat="1" ht="16.5">
      <c r="A40" s="95" t="s">
        <v>45</v>
      </c>
      <c r="B40" s="104" t="s">
        <v>72</v>
      </c>
      <c r="C40" s="82" t="s">
        <v>73</v>
      </c>
      <c r="D40" s="105">
        <v>168</v>
      </c>
    </row>
    <row r="41" spans="1:4" s="13" customFormat="1" ht="41.25" customHeight="1">
      <c r="A41" s="95" t="s">
        <v>71</v>
      </c>
      <c r="B41" s="104" t="s">
        <v>39</v>
      </c>
      <c r="C41" s="97" t="s">
        <v>38</v>
      </c>
      <c r="D41" s="105">
        <v>75</v>
      </c>
    </row>
    <row r="42" spans="1:4" s="13" customFormat="1" ht="16.5">
      <c r="A42" s="95" t="s">
        <v>74</v>
      </c>
      <c r="B42" s="107" t="s">
        <v>40</v>
      </c>
      <c r="C42" s="97" t="s">
        <v>38</v>
      </c>
      <c r="D42" s="111">
        <v>100</v>
      </c>
    </row>
  </sheetData>
  <mergeCells count="6">
    <mergeCell ref="A1:D1"/>
    <mergeCell ref="A2:D2"/>
    <mergeCell ref="A5:A6"/>
    <mergeCell ref="B5:B6"/>
    <mergeCell ref="C5:C6"/>
    <mergeCell ref="D5:D6"/>
  </mergeCells>
  <printOptions horizontalCentered="1"/>
  <pageMargins left="0.17" right="0" top="0.5" bottom="0.5" header="0.31496062992126" footer="0"/>
  <pageSetup paperSize="9" scale="95" orientation="portrait" r:id="rId1"/>
  <headerFooter>
    <oddFooter>&amp;C&amp;"Times New Roman,Regular"Trang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30" zoomScaleNormal="130" workbookViewId="0">
      <pane ySplit="6" topLeftCell="A19" activePane="bottomLeft" state="frozen"/>
      <selection activeCell="C1" sqref="C1"/>
      <selection pane="bottomLeft" activeCell="D21" sqref="D21"/>
    </sheetView>
  </sheetViews>
  <sheetFormatPr defaultColWidth="9" defaultRowHeight="9.75" customHeight="1"/>
  <cols>
    <col min="1" max="1" width="4.85546875" style="27" customWidth="1"/>
    <col min="2" max="2" width="53.42578125" style="6" customWidth="1"/>
    <col min="3" max="3" width="11.7109375" style="27" customWidth="1"/>
    <col min="4" max="4" width="28" style="53" customWidth="1"/>
    <col min="5" max="5" width="10.28515625" style="6" customWidth="1"/>
    <col min="6" max="16384" width="9" style="6"/>
  </cols>
  <sheetData>
    <row r="1" spans="1:9" ht="15.75">
      <c r="A1" s="147" t="s">
        <v>69</v>
      </c>
      <c r="B1" s="147"/>
      <c r="C1" s="147"/>
      <c r="D1" s="147"/>
    </row>
    <row r="2" spans="1:9" ht="15">
      <c r="A2" s="158" t="s">
        <v>91</v>
      </c>
      <c r="B2" s="158"/>
      <c r="C2" s="158"/>
      <c r="D2" s="158"/>
    </row>
    <row r="3" spans="1:9" s="22" customFormat="1" ht="12.75">
      <c r="A3" s="20"/>
      <c r="B3" s="20"/>
      <c r="C3" s="20"/>
      <c r="D3" s="21"/>
    </row>
    <row r="4" spans="1:9" s="22" customFormat="1" ht="12.75">
      <c r="A4" s="23"/>
      <c r="B4" s="20"/>
      <c r="C4" s="23"/>
      <c r="D4" s="24"/>
    </row>
    <row r="5" spans="1:9" ht="17.25" customHeight="1">
      <c r="A5" s="148" t="s">
        <v>53</v>
      </c>
      <c r="B5" s="150" t="s">
        <v>0</v>
      </c>
      <c r="C5" s="148" t="s">
        <v>52</v>
      </c>
      <c r="D5" s="152" t="s">
        <v>77</v>
      </c>
    </row>
    <row r="6" spans="1:9" s="27" customFormat="1" ht="41.25" customHeight="1">
      <c r="A6" s="149"/>
      <c r="B6" s="151"/>
      <c r="C6" s="149"/>
      <c r="D6" s="153"/>
    </row>
    <row r="7" spans="1:9" ht="16.5">
      <c r="A7" s="71">
        <v>1</v>
      </c>
      <c r="B7" s="71">
        <v>2</v>
      </c>
      <c r="C7" s="71">
        <v>3</v>
      </c>
      <c r="D7" s="71">
        <v>4</v>
      </c>
    </row>
    <row r="8" spans="1:9" ht="16.5">
      <c r="A8" s="72" t="s">
        <v>36</v>
      </c>
      <c r="B8" s="73" t="s">
        <v>37</v>
      </c>
      <c r="C8" s="74"/>
      <c r="D8" s="75"/>
    </row>
    <row r="9" spans="1:9" s="36" customFormat="1" ht="16.5">
      <c r="A9" s="76" t="s">
        <v>12</v>
      </c>
      <c r="B9" s="77" t="s">
        <v>13</v>
      </c>
      <c r="C9" s="72" t="s">
        <v>14</v>
      </c>
      <c r="D9" s="75">
        <f t="shared" ref="D9" si="0">D10+D11</f>
        <v>1922</v>
      </c>
    </row>
    <row r="10" spans="1:9" ht="16.5">
      <c r="A10" s="78">
        <v>1</v>
      </c>
      <c r="B10" s="79" t="s">
        <v>15</v>
      </c>
      <c r="C10" s="78" t="s">
        <v>14</v>
      </c>
      <c r="D10" s="80">
        <v>1500</v>
      </c>
    </row>
    <row r="11" spans="1:9" ht="16.5">
      <c r="A11" s="78">
        <v>2</v>
      </c>
      <c r="B11" s="79" t="s">
        <v>16</v>
      </c>
      <c r="C11" s="78" t="s">
        <v>14</v>
      </c>
      <c r="D11" s="81">
        <v>422</v>
      </c>
      <c r="E11" s="37"/>
      <c r="F11" s="37"/>
      <c r="G11" s="37"/>
      <c r="H11" s="37"/>
      <c r="I11" s="37"/>
    </row>
    <row r="12" spans="1:9" ht="16.5">
      <c r="A12" s="72" t="s">
        <v>32</v>
      </c>
      <c r="B12" s="77" t="s">
        <v>17</v>
      </c>
      <c r="C12" s="82"/>
      <c r="D12" s="83"/>
    </row>
    <row r="13" spans="1:9" ht="16.5">
      <c r="A13" s="72">
        <v>1</v>
      </c>
      <c r="B13" s="77" t="s">
        <v>18</v>
      </c>
      <c r="C13" s="82" t="s">
        <v>19</v>
      </c>
      <c r="D13" s="83">
        <f t="shared" ref="D13" si="1">D14+D20+D22+D23+D25</f>
        <v>2345</v>
      </c>
    </row>
    <row r="14" spans="1:9" s="36" customFormat="1" ht="17.25">
      <c r="A14" s="84" t="s">
        <v>21</v>
      </c>
      <c r="B14" s="85" t="s">
        <v>20</v>
      </c>
      <c r="C14" s="86" t="s">
        <v>19</v>
      </c>
      <c r="D14" s="87">
        <f t="shared" ref="D14" si="2">D15+D19</f>
        <v>324</v>
      </c>
    </row>
    <row r="15" spans="1:9" ht="16.5">
      <c r="A15" s="78" t="s">
        <v>59</v>
      </c>
      <c r="B15" s="79" t="s">
        <v>22</v>
      </c>
      <c r="C15" s="82" t="s">
        <v>19</v>
      </c>
      <c r="D15" s="81">
        <f t="shared" ref="D15" si="3">D16+D17+D18</f>
        <v>224</v>
      </c>
    </row>
    <row r="16" spans="1:9" ht="16.5">
      <c r="A16" s="88" t="s">
        <v>23</v>
      </c>
      <c r="B16" s="79" t="s">
        <v>24</v>
      </c>
      <c r="C16" s="82" t="s">
        <v>19</v>
      </c>
      <c r="D16" s="80">
        <v>120</v>
      </c>
    </row>
    <row r="17" spans="1:6" ht="16.5">
      <c r="A17" s="88" t="s">
        <v>23</v>
      </c>
      <c r="B17" s="79" t="s">
        <v>25</v>
      </c>
      <c r="C17" s="82" t="s">
        <v>19</v>
      </c>
      <c r="D17" s="80">
        <v>100</v>
      </c>
    </row>
    <row r="18" spans="1:6" ht="16.5">
      <c r="A18" s="88" t="s">
        <v>23</v>
      </c>
      <c r="B18" s="79" t="s">
        <v>26</v>
      </c>
      <c r="C18" s="82" t="s">
        <v>19</v>
      </c>
      <c r="D18" s="80">
        <v>4</v>
      </c>
    </row>
    <row r="19" spans="1:6" ht="16.5">
      <c r="A19" s="78" t="s">
        <v>60</v>
      </c>
      <c r="B19" s="79" t="s">
        <v>28</v>
      </c>
      <c r="C19" s="82" t="s">
        <v>19</v>
      </c>
      <c r="D19" s="80">
        <v>100</v>
      </c>
    </row>
    <row r="20" spans="1:6" s="40" customFormat="1" ht="17.25">
      <c r="A20" s="84" t="s">
        <v>27</v>
      </c>
      <c r="B20" s="85" t="s">
        <v>29</v>
      </c>
      <c r="C20" s="86" t="s">
        <v>19</v>
      </c>
      <c r="D20" s="83">
        <v>553</v>
      </c>
    </row>
    <row r="21" spans="1:6" ht="16.5">
      <c r="A21" s="88" t="s">
        <v>76</v>
      </c>
      <c r="B21" s="79" t="s">
        <v>46</v>
      </c>
      <c r="C21" s="82" t="s">
        <v>19</v>
      </c>
      <c r="D21" s="80">
        <v>553</v>
      </c>
    </row>
    <row r="22" spans="1:6" s="19" customFormat="1" ht="17.25">
      <c r="A22" s="84" t="s">
        <v>54</v>
      </c>
      <c r="B22" s="89" t="s">
        <v>30</v>
      </c>
      <c r="C22" s="86" t="s">
        <v>19</v>
      </c>
      <c r="D22" s="83">
        <v>137</v>
      </c>
      <c r="E22" s="18"/>
      <c r="F22" s="18"/>
    </row>
    <row r="23" spans="1:6" s="36" customFormat="1" ht="17.25">
      <c r="A23" s="84" t="s">
        <v>55</v>
      </c>
      <c r="B23" s="85" t="s">
        <v>31</v>
      </c>
      <c r="C23" s="86" t="s">
        <v>19</v>
      </c>
      <c r="D23" s="83">
        <v>1320</v>
      </c>
    </row>
    <row r="24" spans="1:6" ht="16.5">
      <c r="A24" s="88" t="s">
        <v>56</v>
      </c>
      <c r="B24" s="79" t="s">
        <v>47</v>
      </c>
      <c r="C24" s="82" t="s">
        <v>19</v>
      </c>
      <c r="D24" s="83">
        <v>1320</v>
      </c>
    </row>
    <row r="25" spans="1:6" s="36" customFormat="1" ht="17.25">
      <c r="A25" s="84" t="s">
        <v>57</v>
      </c>
      <c r="B25" s="85" t="s">
        <v>50</v>
      </c>
      <c r="C25" s="86" t="s">
        <v>19</v>
      </c>
      <c r="D25" s="83">
        <v>11</v>
      </c>
    </row>
    <row r="26" spans="1:6" ht="33">
      <c r="A26" s="88" t="s">
        <v>23</v>
      </c>
      <c r="B26" s="90" t="s">
        <v>49</v>
      </c>
      <c r="C26" s="82" t="s">
        <v>19</v>
      </c>
      <c r="D26" s="80"/>
    </row>
    <row r="27" spans="1:6" ht="16.5">
      <c r="A27" s="91">
        <v>2</v>
      </c>
      <c r="B27" s="77" t="s">
        <v>63</v>
      </c>
      <c r="C27" s="76" t="s">
        <v>19</v>
      </c>
      <c r="D27" s="83">
        <f t="shared" ref="D27" si="4">D28+D29</f>
        <v>15</v>
      </c>
    </row>
    <row r="28" spans="1:6" ht="16.5">
      <c r="A28" s="88" t="s">
        <v>23</v>
      </c>
      <c r="B28" s="79" t="s">
        <v>33</v>
      </c>
      <c r="C28" s="82" t="s">
        <v>19</v>
      </c>
      <c r="D28" s="80"/>
    </row>
    <row r="29" spans="1:6" ht="16.5">
      <c r="A29" s="88" t="s">
        <v>23</v>
      </c>
      <c r="B29" s="79" t="s">
        <v>64</v>
      </c>
      <c r="C29" s="82" t="s">
        <v>19</v>
      </c>
      <c r="D29" s="80">
        <v>15</v>
      </c>
    </row>
    <row r="30" spans="1:6" s="36" customFormat="1" ht="16.5">
      <c r="A30" s="72">
        <v>3</v>
      </c>
      <c r="B30" s="77" t="s">
        <v>35</v>
      </c>
      <c r="C30" s="76" t="s">
        <v>19</v>
      </c>
      <c r="D30" s="83">
        <f t="shared" ref="D30" si="5">D31</f>
        <v>36</v>
      </c>
    </row>
    <row r="31" spans="1:6" ht="16.5">
      <c r="A31" s="88" t="s">
        <v>23</v>
      </c>
      <c r="B31" s="92" t="s">
        <v>62</v>
      </c>
      <c r="C31" s="82" t="s">
        <v>19</v>
      </c>
      <c r="D31" s="80">
        <v>36</v>
      </c>
    </row>
    <row r="32" spans="1:6" s="13" customFormat="1" ht="16.5">
      <c r="A32" s="76" t="s">
        <v>42</v>
      </c>
      <c r="B32" s="93" t="s">
        <v>41</v>
      </c>
      <c r="C32" s="93"/>
      <c r="D32" s="94"/>
    </row>
    <row r="33" spans="1:5" s="13" customFormat="1" ht="27.75" customHeight="1">
      <c r="A33" s="95" t="s">
        <v>12</v>
      </c>
      <c r="B33" s="96" t="s">
        <v>65</v>
      </c>
      <c r="C33" s="97" t="s">
        <v>38</v>
      </c>
      <c r="D33" s="98">
        <v>100</v>
      </c>
    </row>
    <row r="34" spans="1:5" s="13" customFormat="1" ht="27.75" customHeight="1">
      <c r="A34" s="95" t="s">
        <v>32</v>
      </c>
      <c r="B34" s="96" t="s">
        <v>82</v>
      </c>
      <c r="C34" s="97"/>
      <c r="D34" s="80"/>
    </row>
    <row r="35" spans="1:5" s="13" customFormat="1" ht="27.75" customHeight="1">
      <c r="A35" s="99">
        <v>1</v>
      </c>
      <c r="B35" s="100" t="s">
        <v>81</v>
      </c>
      <c r="C35" s="97" t="s">
        <v>75</v>
      </c>
      <c r="D35" s="101">
        <v>6.85</v>
      </c>
      <c r="E35" s="47"/>
    </row>
    <row r="36" spans="1:5" s="13" customFormat="1" ht="27.75" customHeight="1">
      <c r="A36" s="99">
        <v>2</v>
      </c>
      <c r="B36" s="100" t="s">
        <v>83</v>
      </c>
      <c r="C36" s="97" t="s">
        <v>38</v>
      </c>
      <c r="D36" s="102">
        <v>9.7100000000000009</v>
      </c>
    </row>
    <row r="37" spans="1:5" s="13" customFormat="1" ht="16.5">
      <c r="A37" s="95" t="s">
        <v>34</v>
      </c>
      <c r="B37" s="103" t="s">
        <v>48</v>
      </c>
      <c r="C37" s="97" t="s">
        <v>38</v>
      </c>
      <c r="D37" s="102">
        <v>0.2</v>
      </c>
    </row>
    <row r="38" spans="1:5" s="13" customFormat="1" ht="27.75" customHeight="1">
      <c r="A38" s="95" t="s">
        <v>43</v>
      </c>
      <c r="B38" s="104" t="s">
        <v>70</v>
      </c>
      <c r="C38" s="97" t="s">
        <v>38</v>
      </c>
      <c r="D38" s="101">
        <v>11.2</v>
      </c>
    </row>
    <row r="39" spans="1:5" s="13" customFormat="1" ht="16.5">
      <c r="A39" s="95" t="s">
        <v>44</v>
      </c>
      <c r="B39" s="104" t="s">
        <v>68</v>
      </c>
      <c r="C39" s="97" t="s">
        <v>38</v>
      </c>
      <c r="D39" s="105">
        <v>95</v>
      </c>
    </row>
    <row r="40" spans="1:5" s="13" customFormat="1" ht="16.5">
      <c r="A40" s="95" t="s">
        <v>45</v>
      </c>
      <c r="B40" s="104" t="s">
        <v>72</v>
      </c>
      <c r="C40" s="82" t="s">
        <v>73</v>
      </c>
      <c r="D40" s="105">
        <v>167</v>
      </c>
    </row>
    <row r="41" spans="1:5" s="13" customFormat="1" ht="27.75" customHeight="1">
      <c r="A41" s="95" t="s">
        <v>71</v>
      </c>
      <c r="B41" s="104" t="s">
        <v>39</v>
      </c>
      <c r="C41" s="97" t="s">
        <v>38</v>
      </c>
      <c r="D41" s="106">
        <v>80</v>
      </c>
    </row>
    <row r="42" spans="1:5" s="13" customFormat="1" ht="16.5">
      <c r="A42" s="95" t="s">
        <v>74</v>
      </c>
      <c r="B42" s="107" t="s">
        <v>40</v>
      </c>
      <c r="C42" s="97" t="s">
        <v>38</v>
      </c>
      <c r="D42" s="106">
        <v>100</v>
      </c>
      <c r="E42" s="47"/>
    </row>
  </sheetData>
  <mergeCells count="6">
    <mergeCell ref="A1:D1"/>
    <mergeCell ref="A2:D2"/>
    <mergeCell ref="A5:A6"/>
    <mergeCell ref="B5:B6"/>
    <mergeCell ref="C5:C6"/>
    <mergeCell ref="D5:D6"/>
  </mergeCells>
  <printOptions horizontalCentered="1"/>
  <pageMargins left="0.17" right="0" top="0.5" bottom="0.5" header="0.31496062992126" footer="0"/>
  <pageSetup paperSize="9" scale="95" orientation="portrait" r:id="rId1"/>
  <headerFooter>
    <oddFooter>&amp;C&amp;"Times New Roman,Regular"Trang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15" zoomScaleNormal="115" workbookViewId="0">
      <pane ySplit="6" topLeftCell="A52" activePane="bottomLeft" state="frozen"/>
      <selection activeCell="C1" sqref="C1"/>
      <selection pane="bottomLeft" activeCell="A3" sqref="A3"/>
    </sheetView>
  </sheetViews>
  <sheetFormatPr defaultColWidth="9" defaultRowHeight="9.75" customHeight="1"/>
  <cols>
    <col min="1" max="1" width="4.85546875" style="27" customWidth="1"/>
    <col min="2" max="2" width="53.42578125" style="6" customWidth="1"/>
    <col min="3" max="3" width="11.7109375" style="27" customWidth="1"/>
    <col min="4" max="4" width="28" style="53" customWidth="1"/>
    <col min="5" max="5" width="10.28515625" style="6" customWidth="1"/>
    <col min="6" max="16384" width="9" style="6"/>
  </cols>
  <sheetData>
    <row r="1" spans="1:9" ht="15.75">
      <c r="A1" s="147" t="s">
        <v>69</v>
      </c>
      <c r="B1" s="147"/>
      <c r="C1" s="147"/>
      <c r="D1" s="147"/>
    </row>
    <row r="2" spans="1:9" ht="15.75">
      <c r="A2" s="137" t="str">
        <f>'XÃ ĐỨC BÌNH TÂY'!A2:D2</f>
        <v>( Ban hành theo Quyết định số 4100/QĐ-UBND ngày 19/12/2022 của UBND huyện Sông Hinh)</v>
      </c>
      <c r="B2" s="137"/>
      <c r="C2" s="137"/>
      <c r="D2" s="137"/>
    </row>
    <row r="3" spans="1:9" s="22" customFormat="1" ht="12.75">
      <c r="A3" s="20"/>
      <c r="B3" s="20"/>
      <c r="C3" s="20"/>
      <c r="D3" s="21"/>
    </row>
    <row r="4" spans="1:9" s="22" customFormat="1" ht="12.75">
      <c r="A4" s="23"/>
      <c r="B4" s="20"/>
      <c r="C4" s="23"/>
      <c r="D4" s="24"/>
    </row>
    <row r="5" spans="1:9" ht="17.25" customHeight="1">
      <c r="A5" s="148" t="s">
        <v>53</v>
      </c>
      <c r="B5" s="150" t="s">
        <v>0</v>
      </c>
      <c r="C5" s="148" t="s">
        <v>52</v>
      </c>
      <c r="D5" s="152" t="s">
        <v>78</v>
      </c>
    </row>
    <row r="6" spans="1:9" s="27" customFormat="1" ht="41.25" customHeight="1">
      <c r="A6" s="149"/>
      <c r="B6" s="151"/>
      <c r="C6" s="149"/>
      <c r="D6" s="153"/>
    </row>
    <row r="7" spans="1:9" ht="16.5">
      <c r="A7" s="71">
        <v>1</v>
      </c>
      <c r="B7" s="71">
        <v>2</v>
      </c>
      <c r="C7" s="71">
        <v>3</v>
      </c>
      <c r="D7" s="71">
        <v>4</v>
      </c>
    </row>
    <row r="8" spans="1:9" ht="16.5">
      <c r="A8" s="72" t="s">
        <v>36</v>
      </c>
      <c r="B8" s="73" t="s">
        <v>37</v>
      </c>
      <c r="C8" s="74"/>
      <c r="D8" s="75"/>
    </row>
    <row r="9" spans="1:9" s="36" customFormat="1" ht="16.5">
      <c r="A9" s="76" t="s">
        <v>12</v>
      </c>
      <c r="B9" s="77" t="s">
        <v>13</v>
      </c>
      <c r="C9" s="72" t="s">
        <v>14</v>
      </c>
      <c r="D9" s="75">
        <f t="shared" ref="D9" si="0">D10+D11</f>
        <v>2539</v>
      </c>
    </row>
    <row r="10" spans="1:9" ht="16.5">
      <c r="A10" s="78">
        <v>1</v>
      </c>
      <c r="B10" s="79" t="s">
        <v>15</v>
      </c>
      <c r="C10" s="78" t="s">
        <v>14</v>
      </c>
      <c r="D10" s="80">
        <v>2100</v>
      </c>
    </row>
    <row r="11" spans="1:9" ht="16.5">
      <c r="A11" s="78">
        <v>2</v>
      </c>
      <c r="B11" s="79" t="s">
        <v>16</v>
      </c>
      <c r="C11" s="78" t="s">
        <v>14</v>
      </c>
      <c r="D11" s="80">
        <v>439</v>
      </c>
      <c r="E11" s="37"/>
      <c r="F11" s="37"/>
      <c r="G11" s="37"/>
      <c r="H11" s="37"/>
      <c r="I11" s="37"/>
    </row>
    <row r="12" spans="1:9" ht="16.5">
      <c r="A12" s="72" t="s">
        <v>32</v>
      </c>
      <c r="B12" s="77" t="s">
        <v>17</v>
      </c>
      <c r="C12" s="82"/>
      <c r="D12" s="83"/>
    </row>
    <row r="13" spans="1:9" ht="16.5">
      <c r="A13" s="72">
        <v>1</v>
      </c>
      <c r="B13" s="77" t="s">
        <v>18</v>
      </c>
      <c r="C13" s="82" t="s">
        <v>19</v>
      </c>
      <c r="D13" s="83">
        <f t="shared" ref="D13" si="1">D14+D20+D22+D23+D25</f>
        <v>2473</v>
      </c>
    </row>
    <row r="14" spans="1:9" s="36" customFormat="1" ht="17.25">
      <c r="A14" s="84" t="s">
        <v>21</v>
      </c>
      <c r="B14" s="85" t="s">
        <v>20</v>
      </c>
      <c r="C14" s="86" t="s">
        <v>19</v>
      </c>
      <c r="D14" s="87">
        <f t="shared" ref="D14" si="2">D15+D19</f>
        <v>514</v>
      </c>
    </row>
    <row r="15" spans="1:9" ht="16.5">
      <c r="A15" s="78" t="s">
        <v>59</v>
      </c>
      <c r="B15" s="79" t="s">
        <v>22</v>
      </c>
      <c r="C15" s="82" t="s">
        <v>19</v>
      </c>
      <c r="D15" s="81">
        <f t="shared" ref="D15" si="3">D16+D17+D18</f>
        <v>314</v>
      </c>
    </row>
    <row r="16" spans="1:9" ht="16.5">
      <c r="A16" s="88" t="s">
        <v>23</v>
      </c>
      <c r="B16" s="79" t="s">
        <v>24</v>
      </c>
      <c r="C16" s="82" t="s">
        <v>19</v>
      </c>
      <c r="D16" s="80">
        <v>162</v>
      </c>
    </row>
    <row r="17" spans="1:6" ht="16.5">
      <c r="A17" s="88" t="s">
        <v>23</v>
      </c>
      <c r="B17" s="79" t="s">
        <v>25</v>
      </c>
      <c r="C17" s="82" t="s">
        <v>19</v>
      </c>
      <c r="D17" s="80">
        <v>152</v>
      </c>
    </row>
    <row r="18" spans="1:6" ht="16.5">
      <c r="A18" s="88" t="s">
        <v>23</v>
      </c>
      <c r="B18" s="79" t="s">
        <v>26</v>
      </c>
      <c r="C18" s="82" t="s">
        <v>19</v>
      </c>
      <c r="D18" s="80"/>
    </row>
    <row r="19" spans="1:6" ht="16.5">
      <c r="A19" s="78" t="s">
        <v>60</v>
      </c>
      <c r="B19" s="79" t="s">
        <v>28</v>
      </c>
      <c r="C19" s="82" t="s">
        <v>19</v>
      </c>
      <c r="D19" s="80">
        <v>200</v>
      </c>
    </row>
    <row r="20" spans="1:6" s="40" customFormat="1" ht="17.25">
      <c r="A20" s="84" t="s">
        <v>27</v>
      </c>
      <c r="B20" s="85" t="s">
        <v>29</v>
      </c>
      <c r="C20" s="86" t="s">
        <v>19</v>
      </c>
      <c r="D20" s="83">
        <v>910</v>
      </c>
    </row>
    <row r="21" spans="1:6" ht="16.5">
      <c r="A21" s="88" t="s">
        <v>76</v>
      </c>
      <c r="B21" s="79" t="s">
        <v>46</v>
      </c>
      <c r="C21" s="82" t="s">
        <v>19</v>
      </c>
      <c r="D21" s="80">
        <v>905</v>
      </c>
    </row>
    <row r="22" spans="1:6" s="19" customFormat="1" ht="17.25">
      <c r="A22" s="84" t="s">
        <v>54</v>
      </c>
      <c r="B22" s="89" t="s">
        <v>30</v>
      </c>
      <c r="C22" s="86" t="s">
        <v>19</v>
      </c>
      <c r="D22" s="83">
        <v>206</v>
      </c>
      <c r="E22" s="18"/>
      <c r="F22" s="18"/>
    </row>
    <row r="23" spans="1:6" s="36" customFormat="1" ht="17.25">
      <c r="A23" s="84" t="s">
        <v>55</v>
      </c>
      <c r="B23" s="85" t="s">
        <v>31</v>
      </c>
      <c r="C23" s="86" t="s">
        <v>19</v>
      </c>
      <c r="D23" s="83">
        <v>823</v>
      </c>
    </row>
    <row r="24" spans="1:6" ht="16.5">
      <c r="A24" s="88" t="s">
        <v>56</v>
      </c>
      <c r="B24" s="79" t="s">
        <v>47</v>
      </c>
      <c r="C24" s="82" t="s">
        <v>19</v>
      </c>
      <c r="D24" s="80">
        <v>747</v>
      </c>
    </row>
    <row r="25" spans="1:6" s="36" customFormat="1" ht="17.25">
      <c r="A25" s="84" t="s">
        <v>57</v>
      </c>
      <c r="B25" s="85" t="s">
        <v>50</v>
      </c>
      <c r="C25" s="86" t="s">
        <v>19</v>
      </c>
      <c r="D25" s="83">
        <v>20</v>
      </c>
    </row>
    <row r="26" spans="1:6" ht="33">
      <c r="A26" s="88" t="s">
        <v>23</v>
      </c>
      <c r="B26" s="90" t="s">
        <v>49</v>
      </c>
      <c r="C26" s="82" t="s">
        <v>19</v>
      </c>
      <c r="D26" s="80">
        <v>20</v>
      </c>
    </row>
    <row r="27" spans="1:6" ht="16.5">
      <c r="A27" s="91">
        <v>2</v>
      </c>
      <c r="B27" s="77" t="s">
        <v>63</v>
      </c>
      <c r="C27" s="76" t="s">
        <v>19</v>
      </c>
      <c r="D27" s="83">
        <v>305</v>
      </c>
    </row>
    <row r="28" spans="1:6" ht="16.5">
      <c r="A28" s="88" t="s">
        <v>23</v>
      </c>
      <c r="B28" s="79" t="s">
        <v>33</v>
      </c>
      <c r="C28" s="82" t="s">
        <v>19</v>
      </c>
      <c r="D28" s="80">
        <v>150</v>
      </c>
    </row>
    <row r="29" spans="1:6" ht="16.5">
      <c r="A29" s="88" t="s">
        <v>23</v>
      </c>
      <c r="B29" s="79" t="s">
        <v>64</v>
      </c>
      <c r="C29" s="82" t="s">
        <v>19</v>
      </c>
      <c r="D29" s="80">
        <v>147</v>
      </c>
    </row>
    <row r="30" spans="1:6" s="36" customFormat="1" ht="16.5">
      <c r="A30" s="72">
        <v>3</v>
      </c>
      <c r="B30" s="77" t="s">
        <v>35</v>
      </c>
      <c r="C30" s="76" t="s">
        <v>19</v>
      </c>
      <c r="D30" s="83">
        <f t="shared" ref="D30" si="4">D31</f>
        <v>30</v>
      </c>
    </row>
    <row r="31" spans="1:6" ht="16.5">
      <c r="A31" s="88" t="s">
        <v>23</v>
      </c>
      <c r="B31" s="92" t="s">
        <v>62</v>
      </c>
      <c r="C31" s="82" t="s">
        <v>19</v>
      </c>
      <c r="D31" s="80">
        <v>30</v>
      </c>
    </row>
    <row r="32" spans="1:6" s="13" customFormat="1" ht="16.5">
      <c r="A32" s="76" t="s">
        <v>42</v>
      </c>
      <c r="B32" s="93" t="s">
        <v>41</v>
      </c>
      <c r="C32" s="93"/>
      <c r="D32" s="94"/>
    </row>
    <row r="33" spans="1:5" s="13" customFormat="1" ht="31.5" customHeight="1">
      <c r="A33" s="95" t="s">
        <v>12</v>
      </c>
      <c r="B33" s="96" t="s">
        <v>65</v>
      </c>
      <c r="C33" s="97" t="s">
        <v>38</v>
      </c>
      <c r="D33" s="98">
        <v>100</v>
      </c>
    </row>
    <row r="34" spans="1:5" s="13" customFormat="1" ht="27.75" customHeight="1">
      <c r="A34" s="95" t="s">
        <v>32</v>
      </c>
      <c r="B34" s="96" t="s">
        <v>82</v>
      </c>
      <c r="C34" s="97"/>
      <c r="D34" s="80"/>
    </row>
    <row r="35" spans="1:5" s="13" customFormat="1" ht="34.5" customHeight="1">
      <c r="A35" s="99">
        <v>1</v>
      </c>
      <c r="B35" s="100" t="s">
        <v>81</v>
      </c>
      <c r="C35" s="97" t="s">
        <v>75</v>
      </c>
      <c r="D35" s="101">
        <v>5.22</v>
      </c>
      <c r="E35" s="47"/>
    </row>
    <row r="36" spans="1:5" s="13" customFormat="1" ht="34.5" customHeight="1">
      <c r="A36" s="99">
        <v>2</v>
      </c>
      <c r="B36" s="100" t="s">
        <v>83</v>
      </c>
      <c r="C36" s="97" t="s">
        <v>38</v>
      </c>
      <c r="D36" s="102">
        <v>12</v>
      </c>
    </row>
    <row r="37" spans="1:5" s="13" customFormat="1" ht="16.5">
      <c r="A37" s="95" t="s">
        <v>34</v>
      </c>
      <c r="B37" s="103" t="s">
        <v>48</v>
      </c>
      <c r="C37" s="97" t="s">
        <v>38</v>
      </c>
      <c r="D37" s="102">
        <v>0.2</v>
      </c>
    </row>
    <row r="38" spans="1:5" s="13" customFormat="1" ht="27.75" customHeight="1">
      <c r="A38" s="95" t="s">
        <v>43</v>
      </c>
      <c r="B38" s="104" t="s">
        <v>70</v>
      </c>
      <c r="C38" s="97" t="s">
        <v>38</v>
      </c>
      <c r="D38" s="101">
        <v>32.32</v>
      </c>
    </row>
    <row r="39" spans="1:5" s="13" customFormat="1" ht="16.5">
      <c r="A39" s="95" t="s">
        <v>44</v>
      </c>
      <c r="B39" s="104" t="s">
        <v>68</v>
      </c>
      <c r="C39" s="97" t="s">
        <v>38</v>
      </c>
      <c r="D39" s="105">
        <v>90</v>
      </c>
    </row>
    <row r="40" spans="1:5" s="13" customFormat="1" ht="16.5">
      <c r="A40" s="95" t="s">
        <v>45</v>
      </c>
      <c r="B40" s="104" t="s">
        <v>72</v>
      </c>
      <c r="C40" s="82" t="s">
        <v>73</v>
      </c>
      <c r="D40" s="105">
        <v>355</v>
      </c>
    </row>
    <row r="41" spans="1:5" s="13" customFormat="1" ht="27.75" customHeight="1">
      <c r="A41" s="95" t="s">
        <v>71</v>
      </c>
      <c r="B41" s="104" t="s">
        <v>39</v>
      </c>
      <c r="C41" s="97" t="s">
        <v>38</v>
      </c>
      <c r="D41" s="106">
        <v>75</v>
      </c>
    </row>
    <row r="42" spans="1:5" s="13" customFormat="1" ht="16.5">
      <c r="A42" s="95" t="s">
        <v>74</v>
      </c>
      <c r="B42" s="107" t="s">
        <v>40</v>
      </c>
      <c r="C42" s="97" t="s">
        <v>38</v>
      </c>
      <c r="D42" s="106">
        <v>100</v>
      </c>
      <c r="E42" s="47"/>
    </row>
  </sheetData>
  <mergeCells count="6">
    <mergeCell ref="A1:D1"/>
    <mergeCell ref="A2:D2"/>
    <mergeCell ref="A5:A6"/>
    <mergeCell ref="B5:B6"/>
    <mergeCell ref="C5:C6"/>
    <mergeCell ref="D5:D6"/>
  </mergeCells>
  <printOptions horizontalCentered="1"/>
  <pageMargins left="0.17" right="0" top="0.5" bottom="0.5" header="0.31496062992126" footer="0"/>
  <pageSetup paperSize="9" scale="95" orientation="portrait" r:id="rId1"/>
  <headerFooter>
    <oddFooter>&amp;C&amp;"Times New Roman,Regular"Trang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30" zoomScaleNormal="130" workbookViewId="0">
      <pane ySplit="6" topLeftCell="A55" activePane="bottomLeft" state="frozen"/>
      <selection activeCell="C1" sqref="C1"/>
      <selection pane="bottomLeft" activeCell="A3" sqref="A3"/>
    </sheetView>
  </sheetViews>
  <sheetFormatPr defaultColWidth="9" defaultRowHeight="9.75" customHeight="1"/>
  <cols>
    <col min="1" max="1" width="4.85546875" style="27" customWidth="1"/>
    <col min="2" max="2" width="53.42578125" style="6" customWidth="1"/>
    <col min="3" max="3" width="11.7109375" style="27" customWidth="1"/>
    <col min="4" max="4" width="28" style="53" customWidth="1"/>
    <col min="5" max="5" width="10.28515625" style="6" customWidth="1"/>
    <col min="6" max="16384" width="9" style="6"/>
  </cols>
  <sheetData>
    <row r="1" spans="1:9" ht="15.75">
      <c r="A1" s="147" t="s">
        <v>69</v>
      </c>
      <c r="B1" s="147"/>
      <c r="C1" s="147"/>
      <c r="D1" s="147"/>
    </row>
    <row r="2" spans="1:9" ht="21.75" customHeight="1">
      <c r="A2" s="137" t="str">
        <f>'THỊ TRẤN'!A2:D2</f>
        <v>( Ban hành theo Quyết định số 4100/QĐ-UBND ngày 19/12/2022 của UBND huyện Sông Hinh)</v>
      </c>
      <c r="B2" s="137"/>
      <c r="C2" s="137"/>
      <c r="D2" s="137"/>
    </row>
    <row r="3" spans="1:9" s="22" customFormat="1" ht="12.75">
      <c r="A3" s="20"/>
      <c r="B3" s="20"/>
      <c r="C3" s="20"/>
      <c r="D3" s="21"/>
    </row>
    <row r="4" spans="1:9" s="22" customFormat="1" ht="12.75">
      <c r="A4" s="23"/>
      <c r="B4" s="20"/>
      <c r="C4" s="23"/>
      <c r="D4" s="24"/>
    </row>
    <row r="5" spans="1:9" ht="17.25" customHeight="1">
      <c r="A5" s="148" t="s">
        <v>53</v>
      </c>
      <c r="B5" s="150" t="s">
        <v>0</v>
      </c>
      <c r="C5" s="148" t="s">
        <v>52</v>
      </c>
      <c r="D5" s="152" t="s">
        <v>79</v>
      </c>
    </row>
    <row r="6" spans="1:9" s="27" customFormat="1" ht="41.25" customHeight="1">
      <c r="A6" s="149"/>
      <c r="B6" s="151"/>
      <c r="C6" s="149"/>
      <c r="D6" s="153"/>
    </row>
    <row r="7" spans="1:9" ht="16.5">
      <c r="A7" s="71">
        <v>1</v>
      </c>
      <c r="B7" s="71">
        <v>2</v>
      </c>
      <c r="C7" s="71">
        <v>3</v>
      </c>
      <c r="D7" s="71">
        <v>4</v>
      </c>
    </row>
    <row r="8" spans="1:9" ht="16.5">
      <c r="A8" s="72" t="s">
        <v>36</v>
      </c>
      <c r="B8" s="73" t="s">
        <v>37</v>
      </c>
      <c r="C8" s="74"/>
      <c r="D8" s="75"/>
    </row>
    <row r="9" spans="1:9" s="36" customFormat="1" ht="16.5">
      <c r="A9" s="76" t="s">
        <v>12</v>
      </c>
      <c r="B9" s="77" t="s">
        <v>13</v>
      </c>
      <c r="C9" s="72" t="s">
        <v>14</v>
      </c>
      <c r="D9" s="75">
        <f t="shared" ref="D9" si="0">D10+D11</f>
        <v>3658</v>
      </c>
    </row>
    <row r="10" spans="1:9" ht="16.5">
      <c r="A10" s="78">
        <v>1</v>
      </c>
      <c r="B10" s="79" t="s">
        <v>15</v>
      </c>
      <c r="C10" s="78" t="s">
        <v>14</v>
      </c>
      <c r="D10" s="80">
        <v>3080</v>
      </c>
    </row>
    <row r="11" spans="1:9" ht="16.5">
      <c r="A11" s="78">
        <v>2</v>
      </c>
      <c r="B11" s="79" t="s">
        <v>16</v>
      </c>
      <c r="C11" s="78" t="s">
        <v>14</v>
      </c>
      <c r="D11" s="80">
        <v>578</v>
      </c>
      <c r="E11" s="37"/>
      <c r="F11" s="37"/>
      <c r="G11" s="37"/>
      <c r="H11" s="37"/>
      <c r="I11" s="37"/>
    </row>
    <row r="12" spans="1:9" ht="16.5">
      <c r="A12" s="72" t="s">
        <v>32</v>
      </c>
      <c r="B12" s="77" t="s">
        <v>17</v>
      </c>
      <c r="C12" s="82"/>
      <c r="D12" s="83"/>
    </row>
    <row r="13" spans="1:9" ht="16.5">
      <c r="A13" s="72">
        <v>1</v>
      </c>
      <c r="B13" s="77" t="s">
        <v>18</v>
      </c>
      <c r="C13" s="82" t="s">
        <v>19</v>
      </c>
      <c r="D13" s="83">
        <f t="shared" ref="D13" si="1">D14+D20+D22+D23+D25</f>
        <v>2199</v>
      </c>
    </row>
    <row r="14" spans="1:9" s="36" customFormat="1" ht="17.25">
      <c r="A14" s="84" t="s">
        <v>21</v>
      </c>
      <c r="B14" s="85" t="s">
        <v>20</v>
      </c>
      <c r="C14" s="86" t="s">
        <v>19</v>
      </c>
      <c r="D14" s="87">
        <f t="shared" ref="D14" si="2">D15+D19</f>
        <v>714</v>
      </c>
    </row>
    <row r="15" spans="1:9" ht="16.5">
      <c r="A15" s="78" t="s">
        <v>59</v>
      </c>
      <c r="B15" s="79" t="s">
        <v>22</v>
      </c>
      <c r="C15" s="82" t="s">
        <v>19</v>
      </c>
      <c r="D15" s="81">
        <f t="shared" ref="D15" si="3">D16+D17+D18</f>
        <v>494</v>
      </c>
    </row>
    <row r="16" spans="1:9" ht="16.5">
      <c r="A16" s="88" t="s">
        <v>23</v>
      </c>
      <c r="B16" s="79" t="s">
        <v>24</v>
      </c>
      <c r="C16" s="82" t="s">
        <v>19</v>
      </c>
      <c r="D16" s="80">
        <v>251</v>
      </c>
    </row>
    <row r="17" spans="1:6" ht="16.5">
      <c r="A17" s="88" t="s">
        <v>23</v>
      </c>
      <c r="B17" s="79" t="s">
        <v>25</v>
      </c>
      <c r="C17" s="82" t="s">
        <v>19</v>
      </c>
      <c r="D17" s="80">
        <v>238</v>
      </c>
    </row>
    <row r="18" spans="1:6" ht="16.5">
      <c r="A18" s="88" t="s">
        <v>23</v>
      </c>
      <c r="B18" s="79" t="s">
        <v>26</v>
      </c>
      <c r="C18" s="82" t="s">
        <v>19</v>
      </c>
      <c r="D18" s="80">
        <v>5</v>
      </c>
    </row>
    <row r="19" spans="1:6" ht="16.5">
      <c r="A19" s="78" t="s">
        <v>60</v>
      </c>
      <c r="B19" s="79" t="s">
        <v>28</v>
      </c>
      <c r="C19" s="82" t="s">
        <v>19</v>
      </c>
      <c r="D19" s="80">
        <v>220</v>
      </c>
    </row>
    <row r="20" spans="1:6" s="40" customFormat="1" ht="17.25">
      <c r="A20" s="84" t="s">
        <v>27</v>
      </c>
      <c r="B20" s="85" t="s">
        <v>29</v>
      </c>
      <c r="C20" s="86" t="s">
        <v>19</v>
      </c>
      <c r="D20" s="83">
        <v>1051</v>
      </c>
    </row>
    <row r="21" spans="1:6" ht="16.5">
      <c r="A21" s="88" t="s">
        <v>76</v>
      </c>
      <c r="B21" s="79" t="s">
        <v>46</v>
      </c>
      <c r="C21" s="82" t="s">
        <v>19</v>
      </c>
      <c r="D21" s="80">
        <v>1050</v>
      </c>
    </row>
    <row r="22" spans="1:6" s="19" customFormat="1" ht="17.25">
      <c r="A22" s="84" t="s">
        <v>54</v>
      </c>
      <c r="B22" s="89" t="s">
        <v>30</v>
      </c>
      <c r="C22" s="86" t="s">
        <v>19</v>
      </c>
      <c r="D22" s="83">
        <v>114</v>
      </c>
      <c r="E22" s="18"/>
      <c r="F22" s="18"/>
    </row>
    <row r="23" spans="1:6" s="36" customFormat="1" ht="17.25">
      <c r="A23" s="84" t="s">
        <v>55</v>
      </c>
      <c r="B23" s="85" t="s">
        <v>31</v>
      </c>
      <c r="C23" s="86" t="s">
        <v>19</v>
      </c>
      <c r="D23" s="83">
        <v>196</v>
      </c>
    </row>
    <row r="24" spans="1:6" ht="16.5">
      <c r="A24" s="88" t="s">
        <v>56</v>
      </c>
      <c r="B24" s="79" t="s">
        <v>47</v>
      </c>
      <c r="C24" s="82" t="s">
        <v>19</v>
      </c>
      <c r="D24" s="80">
        <v>178</v>
      </c>
    </row>
    <row r="25" spans="1:6" s="36" customFormat="1" ht="17.25">
      <c r="A25" s="84" t="s">
        <v>57</v>
      </c>
      <c r="B25" s="85" t="s">
        <v>50</v>
      </c>
      <c r="C25" s="86" t="s">
        <v>19</v>
      </c>
      <c r="D25" s="83">
        <f>D26</f>
        <v>124</v>
      </c>
    </row>
    <row r="26" spans="1:6" ht="33">
      <c r="A26" s="88" t="s">
        <v>23</v>
      </c>
      <c r="B26" s="90" t="s">
        <v>49</v>
      </c>
      <c r="C26" s="82" t="s">
        <v>19</v>
      </c>
      <c r="D26" s="80">
        <v>124</v>
      </c>
    </row>
    <row r="27" spans="1:6" ht="16.5">
      <c r="A27" s="91">
        <v>2</v>
      </c>
      <c r="B27" s="77" t="s">
        <v>63</v>
      </c>
      <c r="C27" s="76" t="s">
        <v>19</v>
      </c>
      <c r="D27" s="83">
        <v>3001</v>
      </c>
    </row>
    <row r="28" spans="1:6" ht="16.5">
      <c r="A28" s="88" t="s">
        <v>23</v>
      </c>
      <c r="B28" s="79" t="s">
        <v>33</v>
      </c>
      <c r="C28" s="82" t="s">
        <v>19</v>
      </c>
      <c r="D28" s="80">
        <v>2200</v>
      </c>
    </row>
    <row r="29" spans="1:6" ht="16.5">
      <c r="A29" s="88" t="s">
        <v>23</v>
      </c>
      <c r="B29" s="79" t="s">
        <v>64</v>
      </c>
      <c r="C29" s="82" t="s">
        <v>19</v>
      </c>
      <c r="D29" s="80">
        <v>785</v>
      </c>
    </row>
    <row r="30" spans="1:6" s="36" customFormat="1" ht="16.5">
      <c r="A30" s="72">
        <v>3</v>
      </c>
      <c r="B30" s="77" t="s">
        <v>35</v>
      </c>
      <c r="C30" s="76" t="s">
        <v>19</v>
      </c>
      <c r="D30" s="83">
        <f>D31</f>
        <v>220</v>
      </c>
    </row>
    <row r="31" spans="1:6" ht="16.5">
      <c r="A31" s="88" t="s">
        <v>23</v>
      </c>
      <c r="B31" s="92" t="s">
        <v>62</v>
      </c>
      <c r="C31" s="82" t="s">
        <v>19</v>
      </c>
      <c r="D31" s="80">
        <v>220</v>
      </c>
    </row>
    <row r="32" spans="1:6" s="13" customFormat="1" ht="16.5">
      <c r="A32" s="76" t="s">
        <v>42</v>
      </c>
      <c r="B32" s="93" t="s">
        <v>41</v>
      </c>
      <c r="C32" s="93"/>
      <c r="D32" s="109"/>
    </row>
    <row r="33" spans="1:5" s="13" customFormat="1" ht="31.5" customHeight="1">
      <c r="A33" s="95" t="s">
        <v>12</v>
      </c>
      <c r="B33" s="96" t="s">
        <v>65</v>
      </c>
      <c r="C33" s="97" t="s">
        <v>38</v>
      </c>
      <c r="D33" s="110">
        <v>100</v>
      </c>
    </row>
    <row r="34" spans="1:5" s="13" customFormat="1" ht="27.75" customHeight="1">
      <c r="A34" s="95" t="s">
        <v>32</v>
      </c>
      <c r="B34" s="96" t="s">
        <v>82</v>
      </c>
      <c r="C34" s="97"/>
      <c r="D34" s="80"/>
    </row>
    <row r="35" spans="1:5" s="13" customFormat="1" ht="34.5" customHeight="1">
      <c r="A35" s="99">
        <v>1</v>
      </c>
      <c r="B35" s="100" t="s">
        <v>81</v>
      </c>
      <c r="C35" s="97" t="s">
        <v>75</v>
      </c>
      <c r="D35" s="102">
        <v>6.85</v>
      </c>
      <c r="E35" s="47"/>
    </row>
    <row r="36" spans="1:5" s="13" customFormat="1" ht="34.5" customHeight="1">
      <c r="A36" s="99">
        <v>2</v>
      </c>
      <c r="B36" s="100" t="s">
        <v>83</v>
      </c>
      <c r="C36" s="97" t="s">
        <v>38</v>
      </c>
      <c r="D36" s="102">
        <v>9.67</v>
      </c>
    </row>
    <row r="37" spans="1:5" s="13" customFormat="1" ht="16.5">
      <c r="A37" s="95" t="s">
        <v>34</v>
      </c>
      <c r="B37" s="103" t="s">
        <v>48</v>
      </c>
      <c r="C37" s="97" t="s">
        <v>38</v>
      </c>
      <c r="D37" s="102">
        <v>0.2</v>
      </c>
    </row>
    <row r="38" spans="1:5" s="13" customFormat="1" ht="27.75" customHeight="1">
      <c r="A38" s="95" t="s">
        <v>43</v>
      </c>
      <c r="B38" s="104" t="s">
        <v>70</v>
      </c>
      <c r="C38" s="97" t="s">
        <v>38</v>
      </c>
      <c r="D38" s="101">
        <v>15</v>
      </c>
    </row>
    <row r="39" spans="1:5" s="13" customFormat="1" ht="16.5">
      <c r="A39" s="95" t="s">
        <v>44</v>
      </c>
      <c r="B39" s="104" t="s">
        <v>68</v>
      </c>
      <c r="C39" s="97" t="s">
        <v>38</v>
      </c>
      <c r="D39" s="105">
        <v>90</v>
      </c>
    </row>
    <row r="40" spans="1:5" s="13" customFormat="1" ht="16.5">
      <c r="A40" s="95" t="s">
        <v>45</v>
      </c>
      <c r="B40" s="104" t="s">
        <v>72</v>
      </c>
      <c r="C40" s="82" t="s">
        <v>73</v>
      </c>
      <c r="D40" s="105">
        <v>148</v>
      </c>
    </row>
    <row r="41" spans="1:5" s="13" customFormat="1" ht="27.75" customHeight="1">
      <c r="A41" s="95" t="s">
        <v>71</v>
      </c>
      <c r="B41" s="104" t="s">
        <v>39</v>
      </c>
      <c r="C41" s="97" t="s">
        <v>38</v>
      </c>
      <c r="D41" s="111">
        <v>75</v>
      </c>
    </row>
    <row r="42" spans="1:5" s="13" customFormat="1" ht="16.5">
      <c r="A42" s="95" t="s">
        <v>74</v>
      </c>
      <c r="B42" s="107" t="s">
        <v>40</v>
      </c>
      <c r="C42" s="97" t="s">
        <v>38</v>
      </c>
      <c r="D42" s="111">
        <v>100</v>
      </c>
      <c r="E42" s="47"/>
    </row>
  </sheetData>
  <mergeCells count="6">
    <mergeCell ref="A1:D1"/>
    <mergeCell ref="A2:D2"/>
    <mergeCell ref="A5:A6"/>
    <mergeCell ref="B5:B6"/>
    <mergeCell ref="C5:C6"/>
    <mergeCell ref="D5:D6"/>
  </mergeCells>
  <printOptions horizontalCentered="1"/>
  <pageMargins left="0.17" right="0" top="0.5" bottom="0.5" header="0.31496062992126" footer="0"/>
  <pageSetup paperSize="9" scale="95" orientation="portrait" r:id="rId1"/>
  <headerFooter>
    <oddFooter>&amp;C&amp;"Times New Roman,Regular"Trang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30" zoomScaleNormal="130" workbookViewId="0">
      <pane ySplit="6" topLeftCell="A43" activePane="bottomLeft" state="frozen"/>
      <selection activeCell="C1" sqref="C1"/>
      <selection pane="bottomLeft" activeCell="A3" sqref="A3"/>
    </sheetView>
  </sheetViews>
  <sheetFormatPr defaultColWidth="9" defaultRowHeight="9.75" customHeight="1"/>
  <cols>
    <col min="1" max="1" width="4.85546875" style="27" customWidth="1"/>
    <col min="2" max="2" width="53.42578125" style="6" customWidth="1"/>
    <col min="3" max="3" width="11.7109375" style="27" customWidth="1"/>
    <col min="4" max="4" width="28" style="53" customWidth="1"/>
    <col min="5" max="5" width="10.28515625" style="6" customWidth="1"/>
    <col min="6" max="16384" width="9" style="6"/>
  </cols>
  <sheetData>
    <row r="1" spans="1:9" ht="15.75">
      <c r="A1" s="147" t="s">
        <v>69</v>
      </c>
      <c r="B1" s="147"/>
      <c r="C1" s="147"/>
      <c r="D1" s="147"/>
    </row>
    <row r="2" spans="1:9" ht="21.75" customHeight="1">
      <c r="A2" s="137" t="str">
        <f>'XÃ EA BÂR'!A2:D2</f>
        <v>( Ban hành theo Quyết định số 4100/QĐ-UBND ngày 19/12/2022 của UBND huyện Sông Hinh)</v>
      </c>
      <c r="B2" s="137"/>
      <c r="C2" s="137"/>
      <c r="D2" s="137"/>
    </row>
    <row r="3" spans="1:9" s="22" customFormat="1" ht="12.75">
      <c r="A3" s="20"/>
      <c r="B3" s="20"/>
      <c r="C3" s="20"/>
      <c r="D3" s="21"/>
    </row>
    <row r="4" spans="1:9" s="22" customFormat="1" ht="12.75">
      <c r="A4" s="23"/>
      <c r="B4" s="20"/>
      <c r="C4" s="23"/>
      <c r="D4" s="24"/>
    </row>
    <row r="5" spans="1:9" ht="17.25" customHeight="1">
      <c r="A5" s="148" t="s">
        <v>53</v>
      </c>
      <c r="B5" s="150" t="s">
        <v>0</v>
      </c>
      <c r="C5" s="148" t="s">
        <v>52</v>
      </c>
      <c r="D5" s="152" t="s">
        <v>80</v>
      </c>
      <c r="E5" s="112"/>
      <c r="F5" s="112"/>
      <c r="G5" s="112"/>
    </row>
    <row r="6" spans="1:9" s="27" customFormat="1" ht="41.25" customHeight="1">
      <c r="A6" s="149"/>
      <c r="B6" s="151"/>
      <c r="C6" s="149"/>
      <c r="D6" s="153"/>
      <c r="E6" s="113"/>
      <c r="F6" s="113"/>
      <c r="G6" s="113"/>
    </row>
    <row r="7" spans="1:9" ht="17.25">
      <c r="A7" s="71">
        <v>1</v>
      </c>
      <c r="B7" s="71">
        <v>2</v>
      </c>
      <c r="C7" s="71">
        <v>3</v>
      </c>
      <c r="D7" s="71">
        <v>4</v>
      </c>
      <c r="E7" s="112"/>
      <c r="F7" s="112"/>
      <c r="G7" s="112"/>
    </row>
    <row r="8" spans="1:9" ht="17.25">
      <c r="A8" s="72" t="s">
        <v>36</v>
      </c>
      <c r="B8" s="73" t="s">
        <v>37</v>
      </c>
      <c r="C8" s="74"/>
      <c r="D8" s="75"/>
      <c r="E8" s="112"/>
      <c r="F8" s="112"/>
      <c r="G8" s="112"/>
    </row>
    <row r="9" spans="1:9" s="36" customFormat="1" ht="17.25">
      <c r="A9" s="76" t="s">
        <v>12</v>
      </c>
      <c r="B9" s="77" t="s">
        <v>13</v>
      </c>
      <c r="C9" s="72" t="s">
        <v>14</v>
      </c>
      <c r="D9" s="75">
        <f t="shared" ref="D9" si="0">D10+D11</f>
        <v>2480</v>
      </c>
      <c r="E9" s="114"/>
      <c r="F9" s="114"/>
      <c r="G9" s="114"/>
    </row>
    <row r="10" spans="1:9" ht="17.25">
      <c r="A10" s="78">
        <v>1</v>
      </c>
      <c r="B10" s="79" t="s">
        <v>15</v>
      </c>
      <c r="C10" s="78" t="s">
        <v>14</v>
      </c>
      <c r="D10" s="80">
        <v>1400</v>
      </c>
      <c r="E10" s="112"/>
      <c r="F10" s="112"/>
      <c r="G10" s="112"/>
    </row>
    <row r="11" spans="1:9" ht="16.5">
      <c r="A11" s="78">
        <v>2</v>
      </c>
      <c r="B11" s="79" t="s">
        <v>16</v>
      </c>
      <c r="C11" s="78" t="s">
        <v>14</v>
      </c>
      <c r="D11" s="80">
        <v>1080</v>
      </c>
      <c r="E11" s="115"/>
      <c r="F11" s="115"/>
      <c r="G11" s="115"/>
      <c r="H11" s="37"/>
      <c r="I11" s="37"/>
    </row>
    <row r="12" spans="1:9" ht="17.25">
      <c r="A12" s="72" t="s">
        <v>32</v>
      </c>
      <c r="B12" s="77" t="s">
        <v>17</v>
      </c>
      <c r="C12" s="82"/>
      <c r="D12" s="83"/>
      <c r="E12" s="112"/>
      <c r="F12" s="112"/>
      <c r="G12" s="112"/>
    </row>
    <row r="13" spans="1:9" ht="17.25">
      <c r="A13" s="72">
        <v>1</v>
      </c>
      <c r="B13" s="77" t="s">
        <v>18</v>
      </c>
      <c r="C13" s="82" t="s">
        <v>19</v>
      </c>
      <c r="D13" s="83">
        <f t="shared" ref="D13" si="1">D14+D20+D22+D23+D25</f>
        <v>3732</v>
      </c>
      <c r="E13" s="112"/>
      <c r="F13" s="112"/>
      <c r="G13" s="112"/>
    </row>
    <row r="14" spans="1:9" s="36" customFormat="1" ht="17.25">
      <c r="A14" s="84" t="s">
        <v>21</v>
      </c>
      <c r="B14" s="85" t="s">
        <v>20</v>
      </c>
      <c r="C14" s="86" t="s">
        <v>19</v>
      </c>
      <c r="D14" s="87">
        <f t="shared" ref="D14" si="2">D15+D19</f>
        <v>540</v>
      </c>
      <c r="E14" s="114"/>
      <c r="F14" s="114"/>
      <c r="G14" s="114"/>
    </row>
    <row r="15" spans="1:9" ht="17.25">
      <c r="A15" s="78" t="s">
        <v>59</v>
      </c>
      <c r="B15" s="79" t="s">
        <v>22</v>
      </c>
      <c r="C15" s="82" t="s">
        <v>19</v>
      </c>
      <c r="D15" s="80">
        <f t="shared" ref="D15" si="3">D16+D17+D18</f>
        <v>220</v>
      </c>
      <c r="E15" s="112"/>
      <c r="F15" s="112"/>
      <c r="G15" s="112"/>
    </row>
    <row r="16" spans="1:9" ht="17.25">
      <c r="A16" s="88" t="s">
        <v>23</v>
      </c>
      <c r="B16" s="79" t="s">
        <v>24</v>
      </c>
      <c r="C16" s="82" t="s">
        <v>19</v>
      </c>
      <c r="D16" s="80">
        <v>120</v>
      </c>
      <c r="E16" s="112"/>
      <c r="F16" s="112"/>
      <c r="G16" s="112"/>
    </row>
    <row r="17" spans="1:7" ht="17.25">
      <c r="A17" s="88" t="s">
        <v>23</v>
      </c>
      <c r="B17" s="79" t="s">
        <v>25</v>
      </c>
      <c r="C17" s="82" t="s">
        <v>19</v>
      </c>
      <c r="D17" s="80">
        <v>85</v>
      </c>
      <c r="E17" s="112"/>
      <c r="F17" s="112"/>
      <c r="G17" s="112"/>
    </row>
    <row r="18" spans="1:7" ht="17.25">
      <c r="A18" s="88" t="s">
        <v>23</v>
      </c>
      <c r="B18" s="79" t="s">
        <v>26</v>
      </c>
      <c r="C18" s="82" t="s">
        <v>19</v>
      </c>
      <c r="D18" s="80">
        <v>15</v>
      </c>
      <c r="E18" s="112"/>
      <c r="F18" s="112"/>
      <c r="G18" s="112"/>
    </row>
    <row r="19" spans="1:7" ht="17.25">
      <c r="A19" s="78" t="s">
        <v>60</v>
      </c>
      <c r="B19" s="79" t="s">
        <v>28</v>
      </c>
      <c r="C19" s="82" t="s">
        <v>19</v>
      </c>
      <c r="D19" s="80">
        <v>320</v>
      </c>
      <c r="E19" s="112"/>
      <c r="F19" s="112"/>
      <c r="G19" s="112"/>
    </row>
    <row r="20" spans="1:7" s="40" customFormat="1" ht="17.25">
      <c r="A20" s="84" t="s">
        <v>27</v>
      </c>
      <c r="B20" s="85" t="s">
        <v>29</v>
      </c>
      <c r="C20" s="86" t="s">
        <v>19</v>
      </c>
      <c r="D20" s="83">
        <v>1198</v>
      </c>
      <c r="E20" s="116"/>
      <c r="F20" s="116"/>
      <c r="G20" s="116"/>
    </row>
    <row r="21" spans="1:7" ht="17.25">
      <c r="A21" s="88" t="s">
        <v>76</v>
      </c>
      <c r="B21" s="79" t="s">
        <v>46</v>
      </c>
      <c r="C21" s="82" t="s">
        <v>19</v>
      </c>
      <c r="D21" s="80">
        <v>930</v>
      </c>
      <c r="E21" s="112"/>
      <c r="F21" s="112"/>
      <c r="G21" s="112"/>
    </row>
    <row r="22" spans="1:7" s="19" customFormat="1" ht="17.25">
      <c r="A22" s="84" t="s">
        <v>54</v>
      </c>
      <c r="B22" s="89" t="s">
        <v>30</v>
      </c>
      <c r="C22" s="86" t="s">
        <v>19</v>
      </c>
      <c r="D22" s="83">
        <v>146</v>
      </c>
      <c r="E22" s="117"/>
      <c r="F22" s="117"/>
      <c r="G22" s="118"/>
    </row>
    <row r="23" spans="1:7" s="36" customFormat="1" ht="17.25">
      <c r="A23" s="84" t="s">
        <v>55</v>
      </c>
      <c r="B23" s="85" t="s">
        <v>31</v>
      </c>
      <c r="C23" s="86" t="s">
        <v>19</v>
      </c>
      <c r="D23" s="83">
        <v>1818</v>
      </c>
      <c r="E23" s="114"/>
      <c r="F23" s="114"/>
      <c r="G23" s="114"/>
    </row>
    <row r="24" spans="1:7" ht="17.25">
      <c r="A24" s="88" t="s">
        <v>56</v>
      </c>
      <c r="B24" s="79" t="s">
        <v>47</v>
      </c>
      <c r="C24" s="82" t="s">
        <v>19</v>
      </c>
      <c r="D24" s="80">
        <v>1800</v>
      </c>
      <c r="E24" s="112"/>
      <c r="F24" s="112"/>
      <c r="G24" s="112"/>
    </row>
    <row r="25" spans="1:7" s="36" customFormat="1" ht="17.25">
      <c r="A25" s="84" t="s">
        <v>57</v>
      </c>
      <c r="B25" s="85" t="s">
        <v>50</v>
      </c>
      <c r="C25" s="86" t="s">
        <v>19</v>
      </c>
      <c r="D25" s="83">
        <v>30</v>
      </c>
      <c r="E25" s="114"/>
      <c r="F25" s="114"/>
      <c r="G25" s="114"/>
    </row>
    <row r="26" spans="1:7" ht="33">
      <c r="A26" s="88" t="s">
        <v>23</v>
      </c>
      <c r="B26" s="90" t="s">
        <v>49</v>
      </c>
      <c r="C26" s="82" t="s">
        <v>19</v>
      </c>
      <c r="D26" s="80"/>
      <c r="E26" s="112"/>
      <c r="F26" s="112"/>
      <c r="G26" s="112"/>
    </row>
    <row r="27" spans="1:7" ht="17.25">
      <c r="A27" s="91">
        <v>2</v>
      </c>
      <c r="B27" s="77" t="s">
        <v>63</v>
      </c>
      <c r="C27" s="76" t="s">
        <v>19</v>
      </c>
      <c r="D27" s="83">
        <v>1007</v>
      </c>
      <c r="E27" s="112"/>
      <c r="F27" s="112"/>
      <c r="G27" s="112"/>
    </row>
    <row r="28" spans="1:7" ht="17.25">
      <c r="A28" s="88" t="s">
        <v>23</v>
      </c>
      <c r="B28" s="79" t="s">
        <v>33</v>
      </c>
      <c r="C28" s="82" t="s">
        <v>19</v>
      </c>
      <c r="D28" s="80">
        <v>750</v>
      </c>
      <c r="E28" s="112"/>
      <c r="F28" s="112"/>
      <c r="G28" s="112"/>
    </row>
    <row r="29" spans="1:7" ht="17.25">
      <c r="A29" s="88" t="s">
        <v>23</v>
      </c>
      <c r="B29" s="79" t="s">
        <v>64</v>
      </c>
      <c r="C29" s="82" t="s">
        <v>19</v>
      </c>
      <c r="D29" s="80">
        <v>245</v>
      </c>
      <c r="E29" s="112"/>
      <c r="F29" s="112"/>
      <c r="G29" s="112"/>
    </row>
    <row r="30" spans="1:7" s="36" customFormat="1" ht="17.25">
      <c r="A30" s="72">
        <v>3</v>
      </c>
      <c r="B30" s="77" t="s">
        <v>35</v>
      </c>
      <c r="C30" s="76" t="s">
        <v>19</v>
      </c>
      <c r="D30" s="83">
        <f t="shared" ref="D30" si="4">D31</f>
        <v>268</v>
      </c>
      <c r="E30" s="114"/>
      <c r="F30" s="114"/>
      <c r="G30" s="114"/>
    </row>
    <row r="31" spans="1:7" ht="17.25">
      <c r="A31" s="88" t="s">
        <v>23</v>
      </c>
      <c r="B31" s="92" t="s">
        <v>62</v>
      </c>
      <c r="C31" s="82" t="s">
        <v>19</v>
      </c>
      <c r="D31" s="80">
        <v>268</v>
      </c>
      <c r="E31" s="112"/>
      <c r="F31" s="112"/>
      <c r="G31" s="112"/>
    </row>
    <row r="32" spans="1:7" s="13" customFormat="1" ht="16.5">
      <c r="A32" s="76" t="s">
        <v>42</v>
      </c>
      <c r="B32" s="93" t="s">
        <v>41</v>
      </c>
      <c r="C32" s="93"/>
      <c r="D32" s="94"/>
      <c r="E32" s="119"/>
      <c r="F32" s="119"/>
      <c r="G32" s="119"/>
    </row>
    <row r="33" spans="1:7" s="13" customFormat="1" ht="31.5" customHeight="1">
      <c r="A33" s="95" t="s">
        <v>12</v>
      </c>
      <c r="B33" s="96" t="s">
        <v>65</v>
      </c>
      <c r="C33" s="97" t="s">
        <v>38</v>
      </c>
      <c r="D33" s="110">
        <v>100</v>
      </c>
      <c r="E33" s="119"/>
      <c r="F33" s="119"/>
      <c r="G33" s="119"/>
    </row>
    <row r="34" spans="1:7" s="13" customFormat="1" ht="27.75" customHeight="1">
      <c r="A34" s="95" t="s">
        <v>32</v>
      </c>
      <c r="B34" s="96" t="s">
        <v>82</v>
      </c>
      <c r="C34" s="97"/>
      <c r="D34" s="80"/>
      <c r="E34" s="119"/>
      <c r="F34" s="119"/>
      <c r="G34" s="119"/>
    </row>
    <row r="35" spans="1:7" s="13" customFormat="1" ht="34.5" customHeight="1">
      <c r="A35" s="99">
        <v>1</v>
      </c>
      <c r="B35" s="100" t="s">
        <v>81</v>
      </c>
      <c r="C35" s="97" t="s">
        <v>75</v>
      </c>
      <c r="D35" s="102">
        <v>7.4</v>
      </c>
      <c r="E35" s="120"/>
      <c r="F35" s="119"/>
      <c r="G35" s="119"/>
    </row>
    <row r="36" spans="1:7" s="13" customFormat="1" ht="34.5" customHeight="1">
      <c r="A36" s="99">
        <v>2</v>
      </c>
      <c r="B36" s="100" t="s">
        <v>83</v>
      </c>
      <c r="C36" s="97" t="s">
        <v>38</v>
      </c>
      <c r="D36" s="102">
        <v>16</v>
      </c>
      <c r="E36" s="119"/>
      <c r="F36" s="119"/>
      <c r="G36" s="119"/>
    </row>
    <row r="37" spans="1:7" s="13" customFormat="1" ht="16.5">
      <c r="A37" s="95" t="s">
        <v>34</v>
      </c>
      <c r="B37" s="103" t="s">
        <v>48</v>
      </c>
      <c r="C37" s="97" t="s">
        <v>38</v>
      </c>
      <c r="D37" s="102">
        <v>0.2</v>
      </c>
      <c r="E37" s="119"/>
      <c r="F37" s="119"/>
      <c r="G37" s="119"/>
    </row>
    <row r="38" spans="1:7" s="13" customFormat="1" ht="27.75" customHeight="1">
      <c r="A38" s="95" t="s">
        <v>43</v>
      </c>
      <c r="B38" s="104" t="s">
        <v>70</v>
      </c>
      <c r="C38" s="97" t="s">
        <v>38</v>
      </c>
      <c r="D38" s="101">
        <v>9.5</v>
      </c>
      <c r="E38" s="119"/>
      <c r="F38" s="119"/>
      <c r="G38" s="119"/>
    </row>
    <row r="39" spans="1:7" s="13" customFormat="1" ht="16.5">
      <c r="A39" s="95" t="s">
        <v>44</v>
      </c>
      <c r="B39" s="104" t="s">
        <v>68</v>
      </c>
      <c r="C39" s="97" t="s">
        <v>38</v>
      </c>
      <c r="D39" s="105">
        <v>90</v>
      </c>
      <c r="E39" s="119"/>
      <c r="F39" s="119"/>
      <c r="G39" s="119"/>
    </row>
    <row r="40" spans="1:7" s="13" customFormat="1" ht="16.5">
      <c r="A40" s="95" t="s">
        <v>45</v>
      </c>
      <c r="B40" s="104" t="s">
        <v>72</v>
      </c>
      <c r="C40" s="82" t="s">
        <v>73</v>
      </c>
      <c r="D40" s="105">
        <v>168</v>
      </c>
      <c r="E40" s="119"/>
      <c r="F40" s="119"/>
      <c r="G40" s="119"/>
    </row>
    <row r="41" spans="1:7" s="13" customFormat="1" ht="27.75" customHeight="1">
      <c r="A41" s="95" t="s">
        <v>71</v>
      </c>
      <c r="B41" s="104" t="s">
        <v>39</v>
      </c>
      <c r="C41" s="97" t="s">
        <v>38</v>
      </c>
      <c r="D41" s="111">
        <v>75</v>
      </c>
      <c r="E41" s="119"/>
      <c r="F41" s="119"/>
      <c r="G41" s="119"/>
    </row>
    <row r="42" spans="1:7" s="13" customFormat="1" ht="16.5">
      <c r="A42" s="95" t="s">
        <v>74</v>
      </c>
      <c r="B42" s="107" t="s">
        <v>40</v>
      </c>
      <c r="C42" s="97" t="s">
        <v>38</v>
      </c>
      <c r="D42" s="111">
        <v>100</v>
      </c>
      <c r="E42" s="120"/>
      <c r="F42" s="119"/>
      <c r="G42" s="119"/>
    </row>
  </sheetData>
  <mergeCells count="6">
    <mergeCell ref="A1:D1"/>
    <mergeCell ref="A2:D2"/>
    <mergeCell ref="A5:A6"/>
    <mergeCell ref="B5:B6"/>
    <mergeCell ref="C5:C6"/>
    <mergeCell ref="D5:D6"/>
  </mergeCells>
  <printOptions horizontalCentered="1"/>
  <pageMargins left="0.17" right="0" top="0.5" bottom="0.5" header="0.31496062992126" footer="0"/>
  <pageSetup paperSize="9" scale="95" orientation="portrait" r:id="rId1"/>
  <headerFooter>
    <oddFooter>&amp;C&amp;"Times New Roman,Regular"Trang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130" zoomScaleNormal="130" workbookViewId="0">
      <pane ySplit="6" topLeftCell="A13" activePane="bottomLeft" state="frozen"/>
      <selection activeCell="C1" sqref="C1"/>
      <selection pane="bottomLeft" activeCell="A3" sqref="A3"/>
    </sheetView>
  </sheetViews>
  <sheetFormatPr defaultColWidth="9" defaultRowHeight="9.75" customHeight="1"/>
  <cols>
    <col min="1" max="1" width="4.85546875" style="27" customWidth="1"/>
    <col min="2" max="2" width="53.42578125" style="6" customWidth="1"/>
    <col min="3" max="3" width="11.7109375" style="27" customWidth="1"/>
    <col min="4" max="4" width="28" style="53" customWidth="1"/>
    <col min="5" max="5" width="10.28515625" style="6" customWidth="1"/>
    <col min="6" max="16384" width="9" style="6"/>
  </cols>
  <sheetData>
    <row r="1" spans="1:9" ht="15.75">
      <c r="A1" s="147" t="s">
        <v>69</v>
      </c>
      <c r="B1" s="147"/>
      <c r="C1" s="147"/>
      <c r="D1" s="147"/>
    </row>
    <row r="2" spans="1:9" ht="21.75" customHeight="1">
      <c r="A2" s="137" t="str">
        <f>'XÃ EA LY'!A2:D2</f>
        <v>( Ban hành theo Quyết định số 4100/QĐ-UBND ngày 19/12/2022 của UBND huyện Sông Hinh)</v>
      </c>
      <c r="B2" s="137"/>
      <c r="C2" s="137"/>
      <c r="D2" s="137"/>
    </row>
    <row r="3" spans="1:9" s="22" customFormat="1" ht="12.75">
      <c r="A3" s="20"/>
      <c r="B3" s="20"/>
      <c r="C3" s="20"/>
      <c r="D3" s="21"/>
    </row>
    <row r="4" spans="1:9" s="22" customFormat="1" ht="12.75">
      <c r="A4" s="23"/>
      <c r="B4" s="20"/>
      <c r="C4" s="23"/>
      <c r="D4" s="24"/>
    </row>
    <row r="5" spans="1:9" ht="17.25" customHeight="1">
      <c r="A5" s="148" t="s">
        <v>53</v>
      </c>
      <c r="B5" s="150" t="s">
        <v>0</v>
      </c>
      <c r="C5" s="148" t="s">
        <v>52</v>
      </c>
      <c r="D5" s="152" t="s">
        <v>84</v>
      </c>
      <c r="E5" s="112"/>
      <c r="F5" s="112"/>
      <c r="G5" s="112"/>
    </row>
    <row r="6" spans="1:9" s="27" customFormat="1" ht="41.25" customHeight="1">
      <c r="A6" s="149"/>
      <c r="B6" s="151"/>
      <c r="C6" s="149"/>
      <c r="D6" s="153"/>
      <c r="E6" s="113"/>
      <c r="F6" s="113"/>
      <c r="G6" s="113"/>
    </row>
    <row r="7" spans="1:9" ht="17.25">
      <c r="A7" s="71">
        <v>1</v>
      </c>
      <c r="B7" s="71">
        <v>2</v>
      </c>
      <c r="C7" s="71">
        <v>3</v>
      </c>
      <c r="D7" s="71">
        <v>4</v>
      </c>
      <c r="E7" s="112"/>
      <c r="F7" s="112"/>
      <c r="G7" s="112"/>
    </row>
    <row r="8" spans="1:9" ht="17.25">
      <c r="A8" s="72" t="s">
        <v>36</v>
      </c>
      <c r="B8" s="73" t="s">
        <v>37</v>
      </c>
      <c r="C8" s="74"/>
      <c r="D8" s="75"/>
      <c r="E8" s="112"/>
      <c r="F8" s="112"/>
      <c r="G8" s="112"/>
    </row>
    <row r="9" spans="1:9" s="36" customFormat="1" ht="17.25">
      <c r="A9" s="76" t="s">
        <v>12</v>
      </c>
      <c r="B9" s="77" t="s">
        <v>13</v>
      </c>
      <c r="C9" s="72" t="s">
        <v>14</v>
      </c>
      <c r="D9" s="75">
        <f t="shared" ref="D9" si="0">D10+D11</f>
        <v>2042</v>
      </c>
      <c r="E9" s="114"/>
      <c r="F9" s="114"/>
      <c r="G9" s="114"/>
    </row>
    <row r="10" spans="1:9" ht="17.25">
      <c r="A10" s="78">
        <v>1</v>
      </c>
      <c r="B10" s="79" t="s">
        <v>15</v>
      </c>
      <c r="C10" s="78" t="s">
        <v>14</v>
      </c>
      <c r="D10" s="80">
        <v>1600</v>
      </c>
      <c r="E10" s="112"/>
      <c r="F10" s="112"/>
      <c r="G10" s="112"/>
    </row>
    <row r="11" spans="1:9" ht="16.5">
      <c r="A11" s="78">
        <v>2</v>
      </c>
      <c r="B11" s="79" t="s">
        <v>16</v>
      </c>
      <c r="C11" s="78" t="s">
        <v>14</v>
      </c>
      <c r="D11" s="80">
        <v>442</v>
      </c>
      <c r="E11" s="115"/>
      <c r="F11" s="115"/>
      <c r="G11" s="115"/>
      <c r="H11" s="37"/>
      <c r="I11" s="37"/>
    </row>
    <row r="12" spans="1:9" ht="17.25">
      <c r="A12" s="72" t="s">
        <v>32</v>
      </c>
      <c r="B12" s="77" t="s">
        <v>17</v>
      </c>
      <c r="C12" s="82"/>
      <c r="D12" s="83"/>
      <c r="E12" s="112"/>
      <c r="F12" s="112"/>
      <c r="G12" s="112"/>
    </row>
    <row r="13" spans="1:9" ht="17.25">
      <c r="A13" s="72">
        <v>1</v>
      </c>
      <c r="B13" s="77" t="s">
        <v>18</v>
      </c>
      <c r="C13" s="82" t="s">
        <v>19</v>
      </c>
      <c r="D13" s="83">
        <f t="shared" ref="D13" si="1">D14+D20+D22+D23+D25</f>
        <v>1624</v>
      </c>
      <c r="E13" s="112"/>
      <c r="F13" s="112"/>
      <c r="G13" s="112"/>
    </row>
    <row r="14" spans="1:9" s="36" customFormat="1" ht="17.25">
      <c r="A14" s="84" t="s">
        <v>21</v>
      </c>
      <c r="B14" s="85" t="s">
        <v>20</v>
      </c>
      <c r="C14" s="86" t="s">
        <v>19</v>
      </c>
      <c r="D14" s="87">
        <f t="shared" ref="D14" si="2">D15+D19</f>
        <v>380</v>
      </c>
      <c r="E14" s="114"/>
      <c r="F14" s="114"/>
      <c r="G14" s="114"/>
    </row>
    <row r="15" spans="1:9" ht="17.25">
      <c r="A15" s="78" t="s">
        <v>59</v>
      </c>
      <c r="B15" s="79" t="s">
        <v>22</v>
      </c>
      <c r="C15" s="82" t="s">
        <v>19</v>
      </c>
      <c r="D15" s="80">
        <f>D16+D17+D18</f>
        <v>300</v>
      </c>
      <c r="E15" s="112"/>
      <c r="F15" s="112"/>
      <c r="G15" s="112"/>
    </row>
    <row r="16" spans="1:9" ht="17.25">
      <c r="A16" s="88" t="s">
        <v>23</v>
      </c>
      <c r="B16" s="79" t="s">
        <v>24</v>
      </c>
      <c r="C16" s="82" t="s">
        <v>19</v>
      </c>
      <c r="D16" s="80">
        <v>150</v>
      </c>
      <c r="E16" s="112"/>
      <c r="F16" s="112"/>
      <c r="G16" s="112"/>
    </row>
    <row r="17" spans="1:7" ht="17.25">
      <c r="A17" s="88" t="s">
        <v>23</v>
      </c>
      <c r="B17" s="79" t="s">
        <v>25</v>
      </c>
      <c r="C17" s="82" t="s">
        <v>19</v>
      </c>
      <c r="D17" s="80">
        <v>145</v>
      </c>
      <c r="E17" s="112"/>
      <c r="F17" s="112"/>
      <c r="G17" s="112"/>
    </row>
    <row r="18" spans="1:7" ht="17.25">
      <c r="A18" s="88" t="s">
        <v>23</v>
      </c>
      <c r="B18" s="79" t="s">
        <v>26</v>
      </c>
      <c r="C18" s="82" t="s">
        <v>19</v>
      </c>
      <c r="D18" s="80">
        <v>5</v>
      </c>
      <c r="E18" s="112"/>
      <c r="F18" s="112"/>
      <c r="G18" s="112"/>
    </row>
    <row r="19" spans="1:7" ht="17.25">
      <c r="A19" s="78" t="s">
        <v>60</v>
      </c>
      <c r="B19" s="79" t="s">
        <v>28</v>
      </c>
      <c r="C19" s="82" t="s">
        <v>19</v>
      </c>
      <c r="D19" s="80">
        <v>80</v>
      </c>
      <c r="E19" s="112"/>
      <c r="F19" s="112"/>
      <c r="G19" s="112"/>
    </row>
    <row r="20" spans="1:7" s="40" customFormat="1" ht="17.25">
      <c r="A20" s="84" t="s">
        <v>27</v>
      </c>
      <c r="B20" s="85" t="s">
        <v>29</v>
      </c>
      <c r="C20" s="86" t="s">
        <v>19</v>
      </c>
      <c r="D20" s="83">
        <v>800</v>
      </c>
      <c r="E20" s="116"/>
      <c r="F20" s="116"/>
      <c r="G20" s="116"/>
    </row>
    <row r="21" spans="1:7" ht="17.25">
      <c r="A21" s="88" t="s">
        <v>76</v>
      </c>
      <c r="B21" s="79" t="s">
        <v>46</v>
      </c>
      <c r="C21" s="82" t="s">
        <v>19</v>
      </c>
      <c r="D21" s="80">
        <v>800</v>
      </c>
      <c r="E21" s="112"/>
      <c r="F21" s="112"/>
      <c r="G21" s="112"/>
    </row>
    <row r="22" spans="1:7" s="19" customFormat="1" ht="17.25">
      <c r="A22" s="84" t="s">
        <v>54</v>
      </c>
      <c r="B22" s="89" t="s">
        <v>30</v>
      </c>
      <c r="C22" s="86" t="s">
        <v>19</v>
      </c>
      <c r="D22" s="83">
        <v>146</v>
      </c>
      <c r="E22" s="117"/>
      <c r="F22" s="117"/>
      <c r="G22" s="118"/>
    </row>
    <row r="23" spans="1:7" s="36" customFormat="1" ht="17.25">
      <c r="A23" s="84" t="s">
        <v>55</v>
      </c>
      <c r="B23" s="85" t="s">
        <v>31</v>
      </c>
      <c r="C23" s="86" t="s">
        <v>19</v>
      </c>
      <c r="D23" s="83">
        <v>290</v>
      </c>
      <c r="E23" s="114"/>
      <c r="F23" s="114"/>
      <c r="G23" s="114"/>
    </row>
    <row r="24" spans="1:7" ht="17.25">
      <c r="A24" s="88" t="s">
        <v>56</v>
      </c>
      <c r="B24" s="79" t="s">
        <v>47</v>
      </c>
      <c r="C24" s="82" t="s">
        <v>19</v>
      </c>
      <c r="D24" s="80">
        <f>190+100</f>
        <v>290</v>
      </c>
      <c r="E24" s="112"/>
      <c r="F24" s="112"/>
      <c r="G24" s="112"/>
    </row>
    <row r="25" spans="1:7" s="36" customFormat="1" ht="17.25">
      <c r="A25" s="84" t="s">
        <v>57</v>
      </c>
      <c r="B25" s="85" t="s">
        <v>50</v>
      </c>
      <c r="C25" s="86" t="s">
        <v>19</v>
      </c>
      <c r="D25" s="83">
        <v>8</v>
      </c>
      <c r="E25" s="114"/>
      <c r="F25" s="114"/>
      <c r="G25" s="114"/>
    </row>
    <row r="26" spans="1:7" ht="33">
      <c r="A26" s="88" t="s">
        <v>23</v>
      </c>
      <c r="B26" s="90" t="s">
        <v>49</v>
      </c>
      <c r="C26" s="82" t="s">
        <v>19</v>
      </c>
      <c r="D26" s="80"/>
      <c r="E26" s="112"/>
      <c r="F26" s="112"/>
      <c r="G26" s="112"/>
    </row>
    <row r="27" spans="1:7" ht="17.25">
      <c r="A27" s="91">
        <v>2</v>
      </c>
      <c r="B27" s="77" t="s">
        <v>63</v>
      </c>
      <c r="C27" s="76" t="s">
        <v>19</v>
      </c>
      <c r="D27" s="83">
        <v>1007</v>
      </c>
      <c r="E27" s="112"/>
      <c r="F27" s="112"/>
      <c r="G27" s="112"/>
    </row>
    <row r="28" spans="1:7" ht="17.25">
      <c r="A28" s="88" t="s">
        <v>23</v>
      </c>
      <c r="B28" s="79" t="s">
        <v>33</v>
      </c>
      <c r="C28" s="82" t="s">
        <v>19</v>
      </c>
      <c r="D28" s="80">
        <v>45</v>
      </c>
      <c r="E28" s="112"/>
      <c r="F28" s="112"/>
      <c r="G28" s="112"/>
    </row>
    <row r="29" spans="1:7" ht="17.25">
      <c r="A29" s="88" t="s">
        <v>23</v>
      </c>
      <c r="B29" s="79" t="s">
        <v>64</v>
      </c>
      <c r="C29" s="82" t="s">
        <v>19</v>
      </c>
      <c r="D29" s="80">
        <v>53</v>
      </c>
      <c r="E29" s="112"/>
      <c r="F29" s="112"/>
      <c r="G29" s="112"/>
    </row>
    <row r="30" spans="1:7" s="36" customFormat="1" ht="17.25">
      <c r="A30" s="72">
        <v>3</v>
      </c>
      <c r="B30" s="77" t="s">
        <v>35</v>
      </c>
      <c r="C30" s="76" t="s">
        <v>19</v>
      </c>
      <c r="D30" s="83">
        <f t="shared" ref="D30" si="3">D31</f>
        <v>97</v>
      </c>
      <c r="E30" s="114"/>
      <c r="F30" s="114"/>
      <c r="G30" s="114"/>
    </row>
    <row r="31" spans="1:7" ht="17.25">
      <c r="A31" s="88" t="s">
        <v>23</v>
      </c>
      <c r="B31" s="92" t="s">
        <v>62</v>
      </c>
      <c r="C31" s="82" t="s">
        <v>19</v>
      </c>
      <c r="D31" s="80">
        <v>97</v>
      </c>
      <c r="E31" s="112"/>
      <c r="F31" s="112"/>
      <c r="G31" s="112"/>
    </row>
    <row r="32" spans="1:7" s="13" customFormat="1" ht="16.5">
      <c r="A32" s="76" t="s">
        <v>42</v>
      </c>
      <c r="B32" s="93" t="s">
        <v>41</v>
      </c>
      <c r="C32" s="93"/>
      <c r="D32" s="94"/>
      <c r="E32" s="119"/>
      <c r="F32" s="119"/>
      <c r="G32" s="119"/>
    </row>
    <row r="33" spans="1:7" s="13" customFormat="1" ht="31.5" customHeight="1">
      <c r="A33" s="95" t="s">
        <v>12</v>
      </c>
      <c r="B33" s="96" t="s">
        <v>65</v>
      </c>
      <c r="C33" s="97" t="s">
        <v>38</v>
      </c>
      <c r="D33" s="110">
        <v>100</v>
      </c>
      <c r="E33" s="119"/>
      <c r="F33" s="119"/>
      <c r="G33" s="119"/>
    </row>
    <row r="34" spans="1:7" s="13" customFormat="1" ht="27.75" customHeight="1">
      <c r="A34" s="95" t="s">
        <v>32</v>
      </c>
      <c r="B34" s="96" t="s">
        <v>82</v>
      </c>
      <c r="C34" s="97"/>
      <c r="D34" s="80"/>
      <c r="E34" s="119"/>
      <c r="F34" s="119"/>
      <c r="G34" s="119"/>
    </row>
    <row r="35" spans="1:7" s="13" customFormat="1" ht="34.5" customHeight="1">
      <c r="A35" s="99">
        <v>1</v>
      </c>
      <c r="B35" s="100" t="s">
        <v>81</v>
      </c>
      <c r="C35" s="97" t="s">
        <v>75</v>
      </c>
      <c r="D35" s="102">
        <v>11.78</v>
      </c>
      <c r="E35" s="120"/>
      <c r="F35" s="119"/>
      <c r="G35" s="119"/>
    </row>
    <row r="36" spans="1:7" s="13" customFormat="1" ht="34.5" customHeight="1">
      <c r="A36" s="99">
        <v>2</v>
      </c>
      <c r="B36" s="100" t="s">
        <v>83</v>
      </c>
      <c r="C36" s="97" t="s">
        <v>38</v>
      </c>
      <c r="D36" s="102">
        <v>19.39</v>
      </c>
      <c r="E36" s="119"/>
      <c r="F36" s="119"/>
      <c r="G36" s="119"/>
    </row>
    <row r="37" spans="1:7" s="13" customFormat="1" ht="16.5">
      <c r="A37" s="95" t="s">
        <v>34</v>
      </c>
      <c r="B37" s="103" t="s">
        <v>48</v>
      </c>
      <c r="C37" s="97" t="s">
        <v>38</v>
      </c>
      <c r="D37" s="102">
        <v>16.5</v>
      </c>
      <c r="E37" s="119"/>
      <c r="F37" s="119"/>
      <c r="G37" s="119"/>
    </row>
    <row r="38" spans="1:7" s="13" customFormat="1" ht="27.75" customHeight="1">
      <c r="A38" s="95" t="s">
        <v>43</v>
      </c>
      <c r="B38" s="104" t="s">
        <v>70</v>
      </c>
      <c r="C38" s="97" t="s">
        <v>38</v>
      </c>
      <c r="D38" s="101">
        <v>21</v>
      </c>
      <c r="E38" s="119"/>
      <c r="F38" s="119"/>
      <c r="G38" s="119"/>
    </row>
    <row r="39" spans="1:7" s="13" customFormat="1" ht="16.5">
      <c r="A39" s="95" t="s">
        <v>44</v>
      </c>
      <c r="B39" s="104" t="s">
        <v>68</v>
      </c>
      <c r="C39" s="97" t="s">
        <v>38</v>
      </c>
      <c r="D39" s="105">
        <v>88</v>
      </c>
      <c r="E39" s="119"/>
      <c r="F39" s="119"/>
      <c r="G39" s="119"/>
    </row>
    <row r="40" spans="1:7" s="13" customFormat="1" ht="16.5">
      <c r="A40" s="95" t="s">
        <v>45</v>
      </c>
      <c r="B40" s="104" t="s">
        <v>72</v>
      </c>
      <c r="C40" s="82" t="s">
        <v>73</v>
      </c>
      <c r="D40" s="105">
        <v>147</v>
      </c>
      <c r="E40" s="119"/>
      <c r="F40" s="119"/>
      <c r="G40" s="119"/>
    </row>
    <row r="41" spans="1:7" s="13" customFormat="1" ht="41.25" customHeight="1">
      <c r="A41" s="95" t="s">
        <v>71</v>
      </c>
      <c r="B41" s="104" t="s">
        <v>39</v>
      </c>
      <c r="C41" s="97" t="s">
        <v>38</v>
      </c>
      <c r="D41" s="111">
        <v>50</v>
      </c>
      <c r="E41" s="119"/>
      <c r="F41" s="119"/>
      <c r="G41" s="119"/>
    </row>
    <row r="42" spans="1:7" s="13" customFormat="1" ht="16.5">
      <c r="A42" s="95" t="s">
        <v>74</v>
      </c>
      <c r="B42" s="107" t="s">
        <v>40</v>
      </c>
      <c r="C42" s="97" t="s">
        <v>38</v>
      </c>
      <c r="D42" s="111">
        <v>100</v>
      </c>
      <c r="E42" s="120"/>
      <c r="F42" s="119"/>
      <c r="G42" s="119"/>
    </row>
  </sheetData>
  <mergeCells count="6">
    <mergeCell ref="A1:D1"/>
    <mergeCell ref="A2:D2"/>
    <mergeCell ref="A5:A6"/>
    <mergeCell ref="B5:B6"/>
    <mergeCell ref="C5:C6"/>
    <mergeCell ref="D5:D6"/>
  </mergeCells>
  <printOptions horizontalCentered="1"/>
  <pageMargins left="0.17" right="0" top="0.5" bottom="0.5" header="0.31496062992126" footer="0"/>
  <pageSetup paperSize="9" scale="95" orientation="portrait" r:id="rId1"/>
  <headerFooter>
    <oddFooter>&amp;C&amp;"Times New Roman,Regular"Trang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130" zoomScaleNormal="130" workbookViewId="0">
      <pane ySplit="6" topLeftCell="A40" activePane="bottomLeft" state="frozen"/>
      <selection activeCell="C1" sqref="C1"/>
      <selection pane="bottomLeft" activeCell="A3" sqref="A3"/>
    </sheetView>
  </sheetViews>
  <sheetFormatPr defaultColWidth="9" defaultRowHeight="9.75" customHeight="1"/>
  <cols>
    <col min="1" max="1" width="4.85546875" style="130" customWidth="1"/>
    <col min="2" max="2" width="53.42578125" style="22" customWidth="1"/>
    <col min="3" max="3" width="11.7109375" style="130" customWidth="1"/>
    <col min="4" max="4" width="28" style="135" customWidth="1"/>
    <col min="5" max="16384" width="9" style="22"/>
  </cols>
  <sheetData>
    <row r="1" spans="1:8" ht="15.75">
      <c r="A1" s="154" t="s">
        <v>69</v>
      </c>
      <c r="B1" s="154"/>
      <c r="C1" s="154"/>
      <c r="D1" s="154"/>
    </row>
    <row r="2" spans="1:8" ht="21.75" customHeight="1">
      <c r="A2" s="137" t="str">
        <f>EABIA!A2</f>
        <v>( Ban hành theo Quyết định số 4100/QĐ-UBND ngày 19/12/2022 của UBND huyện Sông Hinh)</v>
      </c>
      <c r="B2" s="137"/>
      <c r="C2" s="137"/>
      <c r="D2" s="137"/>
    </row>
    <row r="3" spans="1:8" ht="12.75">
      <c r="A3" s="20"/>
      <c r="B3" s="20"/>
      <c r="C3" s="20"/>
      <c r="D3" s="21"/>
    </row>
    <row r="4" spans="1:8" ht="12.75">
      <c r="A4" s="20"/>
      <c r="B4" s="20"/>
      <c r="C4" s="20"/>
      <c r="D4" s="21"/>
    </row>
    <row r="5" spans="1:8" ht="17.25" customHeight="1">
      <c r="A5" s="155" t="s">
        <v>53</v>
      </c>
      <c r="B5" s="156" t="s">
        <v>0</v>
      </c>
      <c r="C5" s="155" t="s">
        <v>52</v>
      </c>
      <c r="D5" s="157" t="s">
        <v>85</v>
      </c>
      <c r="E5" s="128"/>
      <c r="F5" s="128"/>
    </row>
    <row r="6" spans="1:8" s="130" customFormat="1" ht="41.25" customHeight="1">
      <c r="A6" s="155"/>
      <c r="B6" s="156"/>
      <c r="C6" s="155"/>
      <c r="D6" s="157"/>
      <c r="E6" s="129"/>
      <c r="F6" s="129"/>
    </row>
    <row r="7" spans="1:8" ht="17.25">
      <c r="A7" s="71">
        <v>1</v>
      </c>
      <c r="B7" s="71">
        <v>2</v>
      </c>
      <c r="C7" s="71">
        <v>3</v>
      </c>
      <c r="D7" s="71">
        <v>4</v>
      </c>
      <c r="E7" s="128"/>
      <c r="F7" s="128"/>
    </row>
    <row r="8" spans="1:8" ht="17.25">
      <c r="A8" s="72" t="s">
        <v>36</v>
      </c>
      <c r="B8" s="74" t="s">
        <v>37</v>
      </c>
      <c r="C8" s="74"/>
      <c r="D8" s="75"/>
      <c r="E8" s="128"/>
      <c r="F8" s="128"/>
    </row>
    <row r="9" spans="1:8" s="132" customFormat="1" ht="17.25">
      <c r="A9" s="76" t="s">
        <v>12</v>
      </c>
      <c r="B9" s="77" t="s">
        <v>13</v>
      </c>
      <c r="C9" s="72" t="s">
        <v>14</v>
      </c>
      <c r="D9" s="75">
        <f t="shared" ref="D9" si="0">D10+D11</f>
        <v>2735</v>
      </c>
      <c r="E9" s="131"/>
      <c r="F9" s="131"/>
    </row>
    <row r="10" spans="1:8" ht="17.25">
      <c r="A10" s="78">
        <v>1</v>
      </c>
      <c r="B10" s="79" t="s">
        <v>15</v>
      </c>
      <c r="C10" s="78" t="s">
        <v>14</v>
      </c>
      <c r="D10" s="80">
        <v>2570</v>
      </c>
      <c r="E10" s="128"/>
      <c r="F10" s="128"/>
    </row>
    <row r="11" spans="1:8" ht="16.5">
      <c r="A11" s="78">
        <v>2</v>
      </c>
      <c r="B11" s="79" t="s">
        <v>16</v>
      </c>
      <c r="C11" s="78" t="s">
        <v>14</v>
      </c>
      <c r="D11" s="80">
        <v>165</v>
      </c>
      <c r="E11" s="115"/>
      <c r="F11" s="115"/>
      <c r="G11" s="37"/>
      <c r="H11" s="37"/>
    </row>
    <row r="12" spans="1:8" ht="17.25">
      <c r="A12" s="72" t="s">
        <v>32</v>
      </c>
      <c r="B12" s="77" t="s">
        <v>17</v>
      </c>
      <c r="C12" s="82"/>
      <c r="D12" s="83"/>
      <c r="E12" s="128"/>
      <c r="F12" s="128"/>
    </row>
    <row r="13" spans="1:8" ht="17.25">
      <c r="A13" s="72">
        <v>1</v>
      </c>
      <c r="B13" s="77" t="s">
        <v>18</v>
      </c>
      <c r="C13" s="82" t="s">
        <v>19</v>
      </c>
      <c r="D13" s="83">
        <f t="shared" ref="D13" si="1">D14+D20+D22+D23+D25</f>
        <v>1800</v>
      </c>
      <c r="E13" s="128"/>
      <c r="F13" s="128"/>
    </row>
    <row r="14" spans="1:8" s="132" customFormat="1" ht="17.25">
      <c r="A14" s="84" t="s">
        <v>21</v>
      </c>
      <c r="B14" s="85" t="s">
        <v>20</v>
      </c>
      <c r="C14" s="86" t="s">
        <v>19</v>
      </c>
      <c r="D14" s="87">
        <f t="shared" ref="D14" si="2">D15+D19</f>
        <v>614</v>
      </c>
      <c r="E14" s="131"/>
      <c r="F14" s="131"/>
    </row>
    <row r="15" spans="1:8" ht="17.25">
      <c r="A15" s="78" t="s">
        <v>59</v>
      </c>
      <c r="B15" s="79" t="s">
        <v>22</v>
      </c>
      <c r="C15" s="82" t="s">
        <v>19</v>
      </c>
      <c r="D15" s="80">
        <f>D16+D17+D18</f>
        <v>524</v>
      </c>
      <c r="E15" s="128"/>
      <c r="F15" s="128"/>
    </row>
    <row r="16" spans="1:8" ht="17.25">
      <c r="A16" s="88" t="s">
        <v>23</v>
      </c>
      <c r="B16" s="79" t="s">
        <v>24</v>
      </c>
      <c r="C16" s="82" t="s">
        <v>19</v>
      </c>
      <c r="D16" s="80">
        <v>265</v>
      </c>
      <c r="E16" s="128"/>
      <c r="F16" s="128"/>
    </row>
    <row r="17" spans="1:6" ht="17.25">
      <c r="A17" s="88" t="s">
        <v>23</v>
      </c>
      <c r="B17" s="79" t="s">
        <v>25</v>
      </c>
      <c r="C17" s="82" t="s">
        <v>19</v>
      </c>
      <c r="D17" s="80">
        <v>254</v>
      </c>
      <c r="E17" s="128"/>
      <c r="F17" s="128"/>
    </row>
    <row r="18" spans="1:6" ht="17.25">
      <c r="A18" s="88" t="s">
        <v>23</v>
      </c>
      <c r="B18" s="79" t="s">
        <v>26</v>
      </c>
      <c r="C18" s="82" t="s">
        <v>19</v>
      </c>
      <c r="D18" s="80">
        <v>5</v>
      </c>
      <c r="E18" s="128"/>
      <c r="F18" s="128"/>
    </row>
    <row r="19" spans="1:6" ht="17.25">
      <c r="A19" s="78" t="s">
        <v>60</v>
      </c>
      <c r="B19" s="79" t="s">
        <v>28</v>
      </c>
      <c r="C19" s="82" t="s">
        <v>19</v>
      </c>
      <c r="D19" s="80">
        <v>90</v>
      </c>
      <c r="E19" s="128"/>
      <c r="F19" s="128"/>
    </row>
    <row r="20" spans="1:6" s="18" customFormat="1" ht="17.25">
      <c r="A20" s="84" t="s">
        <v>27</v>
      </c>
      <c r="B20" s="85" t="s">
        <v>29</v>
      </c>
      <c r="C20" s="86" t="s">
        <v>19</v>
      </c>
      <c r="D20" s="83">
        <v>903</v>
      </c>
      <c r="E20" s="117"/>
      <c r="F20" s="117"/>
    </row>
    <row r="21" spans="1:6" ht="17.25">
      <c r="A21" s="88" t="s">
        <v>76</v>
      </c>
      <c r="B21" s="79" t="s">
        <v>46</v>
      </c>
      <c r="C21" s="82" t="s">
        <v>19</v>
      </c>
      <c r="D21" s="80">
        <v>903</v>
      </c>
      <c r="E21" s="128"/>
      <c r="F21" s="128"/>
    </row>
    <row r="22" spans="1:6" s="18" customFormat="1" ht="17.25">
      <c r="A22" s="84" t="s">
        <v>54</v>
      </c>
      <c r="B22" s="89" t="s">
        <v>30</v>
      </c>
      <c r="C22" s="86" t="s">
        <v>19</v>
      </c>
      <c r="D22" s="83">
        <v>17</v>
      </c>
      <c r="E22" s="117"/>
      <c r="F22" s="117"/>
    </row>
    <row r="23" spans="1:6" s="132" customFormat="1" ht="17.25">
      <c r="A23" s="84" t="s">
        <v>55</v>
      </c>
      <c r="B23" s="85" t="s">
        <v>31</v>
      </c>
      <c r="C23" s="86" t="s">
        <v>19</v>
      </c>
      <c r="D23" s="83">
        <v>245</v>
      </c>
      <c r="E23" s="131"/>
      <c r="F23" s="131"/>
    </row>
    <row r="24" spans="1:6" ht="17.25">
      <c r="A24" s="88" t="s">
        <v>56</v>
      </c>
      <c r="B24" s="79" t="s">
        <v>47</v>
      </c>
      <c r="C24" s="82" t="s">
        <v>19</v>
      </c>
      <c r="D24" s="80">
        <v>230</v>
      </c>
      <c r="E24" s="128"/>
      <c r="F24" s="128"/>
    </row>
    <row r="25" spans="1:6" s="132" customFormat="1" ht="17.25">
      <c r="A25" s="84" t="s">
        <v>57</v>
      </c>
      <c r="B25" s="85" t="s">
        <v>50</v>
      </c>
      <c r="C25" s="86" t="s">
        <v>19</v>
      </c>
      <c r="D25" s="83">
        <f>D26</f>
        <v>21</v>
      </c>
      <c r="E25" s="131"/>
      <c r="F25" s="131"/>
    </row>
    <row r="26" spans="1:6" ht="33">
      <c r="A26" s="88" t="s">
        <v>23</v>
      </c>
      <c r="B26" s="90" t="s">
        <v>49</v>
      </c>
      <c r="C26" s="82" t="s">
        <v>19</v>
      </c>
      <c r="D26" s="80">
        <v>21</v>
      </c>
      <c r="E26" s="128"/>
      <c r="F26" s="128"/>
    </row>
    <row r="27" spans="1:6" ht="17.25">
      <c r="A27" s="91">
        <v>2</v>
      </c>
      <c r="B27" s="77" t="s">
        <v>63</v>
      </c>
      <c r="C27" s="76" t="s">
        <v>19</v>
      </c>
      <c r="D27" s="83">
        <v>485</v>
      </c>
      <c r="E27" s="128"/>
      <c r="F27" s="128"/>
    </row>
    <row r="28" spans="1:6" ht="17.25">
      <c r="A28" s="88" t="s">
        <v>23</v>
      </c>
      <c r="B28" s="79" t="s">
        <v>33</v>
      </c>
      <c r="C28" s="82" t="s">
        <v>19</v>
      </c>
      <c r="D28" s="80">
        <v>340</v>
      </c>
      <c r="E28" s="128"/>
      <c r="F28" s="128"/>
    </row>
    <row r="29" spans="1:6" ht="17.25">
      <c r="A29" s="88" t="s">
        <v>23</v>
      </c>
      <c r="B29" s="79" t="s">
        <v>64</v>
      </c>
      <c r="C29" s="82" t="s">
        <v>19</v>
      </c>
      <c r="D29" s="80">
        <v>145</v>
      </c>
      <c r="E29" s="128"/>
      <c r="F29" s="128"/>
    </row>
    <row r="30" spans="1:6" s="132" customFormat="1" ht="17.25">
      <c r="A30" s="72">
        <v>3</v>
      </c>
      <c r="B30" s="77" t="s">
        <v>35</v>
      </c>
      <c r="C30" s="76" t="s">
        <v>19</v>
      </c>
      <c r="D30" s="83">
        <f t="shared" ref="D30" si="3">D31</f>
        <v>320</v>
      </c>
      <c r="E30" s="131"/>
      <c r="F30" s="131"/>
    </row>
    <row r="31" spans="1:6" ht="17.25">
      <c r="A31" s="88" t="s">
        <v>23</v>
      </c>
      <c r="B31" s="92" t="s">
        <v>62</v>
      </c>
      <c r="C31" s="82" t="s">
        <v>19</v>
      </c>
      <c r="D31" s="80">
        <v>320</v>
      </c>
      <c r="E31" s="128"/>
      <c r="F31" s="128"/>
    </row>
    <row r="32" spans="1:6" s="134" customFormat="1" ht="16.5">
      <c r="A32" s="76" t="s">
        <v>42</v>
      </c>
      <c r="B32" s="93" t="s">
        <v>41</v>
      </c>
      <c r="C32" s="93"/>
      <c r="D32" s="94"/>
      <c r="E32" s="133"/>
      <c r="F32" s="133"/>
    </row>
    <row r="33" spans="1:6" s="134" customFormat="1" ht="31.5" customHeight="1">
      <c r="A33" s="95" t="s">
        <v>12</v>
      </c>
      <c r="B33" s="96" t="s">
        <v>65</v>
      </c>
      <c r="C33" s="97" t="s">
        <v>38</v>
      </c>
      <c r="D33" s="110">
        <v>100</v>
      </c>
      <c r="E33" s="133"/>
      <c r="F33" s="133"/>
    </row>
    <row r="34" spans="1:6" s="134" customFormat="1" ht="27.75" customHeight="1">
      <c r="A34" s="95" t="s">
        <v>32</v>
      </c>
      <c r="B34" s="96" t="s">
        <v>82</v>
      </c>
      <c r="C34" s="97"/>
      <c r="D34" s="80"/>
      <c r="E34" s="133"/>
      <c r="F34" s="133"/>
    </row>
    <row r="35" spans="1:6" s="134" customFormat="1" ht="34.5" customHeight="1">
      <c r="A35" s="99">
        <v>1</v>
      </c>
      <c r="B35" s="100" t="s">
        <v>81</v>
      </c>
      <c r="C35" s="97" t="s">
        <v>75</v>
      </c>
      <c r="D35" s="102">
        <v>15.87</v>
      </c>
      <c r="E35" s="133"/>
      <c r="F35" s="133"/>
    </row>
    <row r="36" spans="1:6" s="134" customFormat="1" ht="34.5" customHeight="1">
      <c r="A36" s="99">
        <v>2</v>
      </c>
      <c r="B36" s="100" t="s">
        <v>83</v>
      </c>
      <c r="C36" s="97" t="s">
        <v>38</v>
      </c>
      <c r="D36" s="102">
        <v>20.71</v>
      </c>
      <c r="E36" s="133"/>
      <c r="F36" s="133"/>
    </row>
    <row r="37" spans="1:6" s="134" customFormat="1" ht="16.5">
      <c r="A37" s="95" t="s">
        <v>34</v>
      </c>
      <c r="B37" s="103" t="s">
        <v>48</v>
      </c>
      <c r="C37" s="97" t="s">
        <v>38</v>
      </c>
      <c r="D37" s="102">
        <v>16.600000000000001</v>
      </c>
      <c r="E37" s="133"/>
      <c r="F37" s="133"/>
    </row>
    <row r="38" spans="1:6" s="134" customFormat="1" ht="41.25" customHeight="1">
      <c r="A38" s="95" t="s">
        <v>43</v>
      </c>
      <c r="B38" s="104" t="s">
        <v>70</v>
      </c>
      <c r="C38" s="97" t="s">
        <v>38</v>
      </c>
      <c r="D38" s="101">
        <v>8.6</v>
      </c>
      <c r="E38" s="133"/>
      <c r="F38" s="133"/>
    </row>
    <row r="39" spans="1:6" s="134" customFormat="1" ht="16.5">
      <c r="A39" s="95" t="s">
        <v>44</v>
      </c>
      <c r="B39" s="104" t="s">
        <v>68</v>
      </c>
      <c r="C39" s="97" t="s">
        <v>38</v>
      </c>
      <c r="D39" s="105">
        <v>100</v>
      </c>
      <c r="E39" s="133"/>
      <c r="F39" s="133"/>
    </row>
    <row r="40" spans="1:6" s="134" customFormat="1" ht="16.5">
      <c r="A40" s="95" t="s">
        <v>45</v>
      </c>
      <c r="B40" s="104" t="s">
        <v>72</v>
      </c>
      <c r="C40" s="82" t="s">
        <v>73</v>
      </c>
      <c r="D40" s="105">
        <v>102</v>
      </c>
      <c r="E40" s="133"/>
      <c r="F40" s="133"/>
    </row>
    <row r="41" spans="1:6" s="134" customFormat="1" ht="41.25" customHeight="1">
      <c r="A41" s="95" t="s">
        <v>71</v>
      </c>
      <c r="B41" s="104" t="s">
        <v>39</v>
      </c>
      <c r="C41" s="97" t="s">
        <v>38</v>
      </c>
      <c r="D41" s="111">
        <v>40</v>
      </c>
      <c r="E41" s="133"/>
      <c r="F41" s="133"/>
    </row>
    <row r="42" spans="1:6" s="134" customFormat="1" ht="16.5">
      <c r="A42" s="95" t="s">
        <v>74</v>
      </c>
      <c r="B42" s="107" t="s">
        <v>40</v>
      </c>
      <c r="C42" s="97" t="s">
        <v>38</v>
      </c>
      <c r="D42" s="111">
        <v>100</v>
      </c>
      <c r="E42" s="133"/>
      <c r="F42" s="133"/>
    </row>
  </sheetData>
  <mergeCells count="6">
    <mergeCell ref="A1:D1"/>
    <mergeCell ref="A2:D2"/>
    <mergeCell ref="A5:A6"/>
    <mergeCell ref="B5:B6"/>
    <mergeCell ref="C5:C6"/>
    <mergeCell ref="D5:D6"/>
  </mergeCells>
  <printOptions horizontalCentered="1"/>
  <pageMargins left="0.17" right="0" top="0.5" bottom="0.5" header="0.31496062992126" footer="0"/>
  <pageSetup paperSize="9" scale="95" orientation="portrait" r:id="rId1"/>
  <headerFooter>
    <oddFooter>&amp;C&amp;"Times New Roman,Regular"Trang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130" zoomScaleNormal="130" workbookViewId="0">
      <pane ySplit="6" topLeftCell="A40" activePane="bottomLeft" state="frozen"/>
      <selection activeCell="C1" sqref="C1"/>
      <selection pane="bottomLeft" activeCell="A3" sqref="A3"/>
    </sheetView>
  </sheetViews>
  <sheetFormatPr defaultColWidth="9" defaultRowHeight="9.75" customHeight="1"/>
  <cols>
    <col min="1" max="1" width="4.85546875" style="27" customWidth="1"/>
    <col min="2" max="2" width="53.42578125" style="6" customWidth="1"/>
    <col min="3" max="3" width="11.7109375" style="27" customWidth="1"/>
    <col min="4" max="4" width="28" style="53" customWidth="1"/>
    <col min="5" max="16384" width="9" style="6"/>
  </cols>
  <sheetData>
    <row r="1" spans="1:8" ht="15.75">
      <c r="A1" s="147" t="s">
        <v>69</v>
      </c>
      <c r="B1" s="147"/>
      <c r="C1" s="147"/>
      <c r="D1" s="147"/>
    </row>
    <row r="2" spans="1:8" ht="21.75" customHeight="1">
      <c r="A2" s="137" t="str">
        <f>EATROL!A2</f>
        <v>( Ban hành theo Quyết định số 4100/QĐ-UBND ngày 19/12/2022 của UBND huyện Sông Hinh)</v>
      </c>
      <c r="B2" s="137"/>
      <c r="C2" s="137"/>
      <c r="D2" s="137"/>
    </row>
    <row r="3" spans="1:8" s="22" customFormat="1" ht="12.75">
      <c r="A3" s="20"/>
      <c r="B3" s="20"/>
      <c r="C3" s="20"/>
      <c r="D3" s="21"/>
    </row>
    <row r="4" spans="1:8" s="22" customFormat="1" ht="12.75">
      <c r="A4" s="23"/>
      <c r="B4" s="20"/>
      <c r="C4" s="23"/>
      <c r="D4" s="24"/>
    </row>
    <row r="5" spans="1:8" ht="17.25" customHeight="1">
      <c r="A5" s="148" t="s">
        <v>53</v>
      </c>
      <c r="B5" s="150" t="s">
        <v>0</v>
      </c>
      <c r="C5" s="148" t="s">
        <v>52</v>
      </c>
      <c r="D5" s="152" t="s">
        <v>86</v>
      </c>
      <c r="E5" s="112"/>
      <c r="F5" s="112"/>
    </row>
    <row r="6" spans="1:8" s="27" customFormat="1" ht="41.25" customHeight="1">
      <c r="A6" s="149"/>
      <c r="B6" s="151"/>
      <c r="C6" s="149"/>
      <c r="D6" s="153"/>
      <c r="E6" s="113"/>
      <c r="F6" s="113"/>
    </row>
    <row r="7" spans="1:8" ht="17.25">
      <c r="A7" s="71">
        <v>1</v>
      </c>
      <c r="B7" s="71">
        <v>2</v>
      </c>
      <c r="C7" s="71">
        <v>3</v>
      </c>
      <c r="D7" s="71">
        <v>4</v>
      </c>
      <c r="E7" s="112"/>
      <c r="F7" s="112"/>
    </row>
    <row r="8" spans="1:8" ht="17.25">
      <c r="A8" s="72" t="s">
        <v>36</v>
      </c>
      <c r="B8" s="73" t="s">
        <v>37</v>
      </c>
      <c r="C8" s="74"/>
      <c r="D8" s="75"/>
      <c r="E8" s="112"/>
      <c r="F8" s="112"/>
    </row>
    <row r="9" spans="1:8" s="36" customFormat="1" ht="17.25">
      <c r="A9" s="76" t="s">
        <v>12</v>
      </c>
      <c r="B9" s="77" t="s">
        <v>13</v>
      </c>
      <c r="C9" s="72" t="s">
        <v>14</v>
      </c>
      <c r="D9" s="75">
        <f t="shared" ref="D9" si="0">D10+D11</f>
        <v>1441</v>
      </c>
      <c r="E9" s="114"/>
      <c r="F9" s="114"/>
    </row>
    <row r="10" spans="1:8" ht="17.25">
      <c r="A10" s="78">
        <v>1</v>
      </c>
      <c r="B10" s="79" t="s">
        <v>15</v>
      </c>
      <c r="C10" s="78" t="s">
        <v>14</v>
      </c>
      <c r="D10" s="80">
        <v>1339</v>
      </c>
      <c r="E10" s="112"/>
      <c r="F10" s="112"/>
    </row>
    <row r="11" spans="1:8" ht="16.5">
      <c r="A11" s="78">
        <v>2</v>
      </c>
      <c r="B11" s="79" t="s">
        <v>16</v>
      </c>
      <c r="C11" s="78" t="s">
        <v>14</v>
      </c>
      <c r="D11" s="80">
        <v>102</v>
      </c>
      <c r="E11" s="115"/>
      <c r="F11" s="115"/>
      <c r="G11" s="37"/>
      <c r="H11" s="37"/>
    </row>
    <row r="12" spans="1:8" ht="17.25">
      <c r="A12" s="72" t="s">
        <v>32</v>
      </c>
      <c r="B12" s="77" t="s">
        <v>17</v>
      </c>
      <c r="C12" s="82"/>
      <c r="D12" s="83"/>
      <c r="E12" s="112"/>
      <c r="F12" s="112"/>
    </row>
    <row r="13" spans="1:8" ht="17.25">
      <c r="A13" s="72">
        <v>1</v>
      </c>
      <c r="B13" s="77" t="s">
        <v>18</v>
      </c>
      <c r="C13" s="82" t="s">
        <v>19</v>
      </c>
      <c r="D13" s="83">
        <f>D14+D20+D22+D23+D25</f>
        <v>1150</v>
      </c>
      <c r="E13" s="112"/>
      <c r="F13" s="112"/>
    </row>
    <row r="14" spans="1:8" s="36" customFormat="1" ht="17.25">
      <c r="A14" s="84" t="s">
        <v>21</v>
      </c>
      <c r="B14" s="85" t="s">
        <v>20</v>
      </c>
      <c r="C14" s="86" t="s">
        <v>19</v>
      </c>
      <c r="D14" s="87">
        <f>D15+D19</f>
        <v>259</v>
      </c>
      <c r="E14" s="114"/>
      <c r="F14" s="114"/>
    </row>
    <row r="15" spans="1:8" ht="17.25">
      <c r="A15" s="78" t="s">
        <v>59</v>
      </c>
      <c r="B15" s="79" t="s">
        <v>22</v>
      </c>
      <c r="C15" s="82" t="s">
        <v>19</v>
      </c>
      <c r="D15" s="80">
        <f>D16+D17+D18</f>
        <v>229</v>
      </c>
      <c r="E15" s="112"/>
      <c r="F15" s="112"/>
    </row>
    <row r="16" spans="1:8" ht="17.25">
      <c r="A16" s="88" t="s">
        <v>23</v>
      </c>
      <c r="B16" s="79" t="s">
        <v>24</v>
      </c>
      <c r="C16" s="82" t="s">
        <v>19</v>
      </c>
      <c r="D16" s="80">
        <v>127</v>
      </c>
      <c r="E16" s="112"/>
      <c r="F16" s="112"/>
    </row>
    <row r="17" spans="1:6" ht="17.25">
      <c r="A17" s="88" t="s">
        <v>23</v>
      </c>
      <c r="B17" s="79" t="s">
        <v>25</v>
      </c>
      <c r="C17" s="82" t="s">
        <v>19</v>
      </c>
      <c r="D17" s="80">
        <v>102</v>
      </c>
      <c r="E17" s="112"/>
      <c r="F17" s="112"/>
    </row>
    <row r="18" spans="1:6" ht="17.25">
      <c r="A18" s="88" t="s">
        <v>23</v>
      </c>
      <c r="B18" s="79" t="s">
        <v>26</v>
      </c>
      <c r="C18" s="82" t="s">
        <v>19</v>
      </c>
      <c r="D18" s="80">
        <v>0</v>
      </c>
      <c r="E18" s="112"/>
      <c r="F18" s="112"/>
    </row>
    <row r="19" spans="1:6" ht="17.25">
      <c r="A19" s="78" t="s">
        <v>60</v>
      </c>
      <c r="B19" s="79" t="s">
        <v>28</v>
      </c>
      <c r="C19" s="82" t="s">
        <v>19</v>
      </c>
      <c r="D19" s="80">
        <v>30</v>
      </c>
      <c r="E19" s="112"/>
      <c r="F19" s="112"/>
    </row>
    <row r="20" spans="1:6" s="40" customFormat="1" ht="17.25">
      <c r="A20" s="84" t="s">
        <v>27</v>
      </c>
      <c r="B20" s="85" t="s">
        <v>29</v>
      </c>
      <c r="C20" s="86" t="s">
        <v>19</v>
      </c>
      <c r="D20" s="83">
        <v>650</v>
      </c>
      <c r="E20" s="116"/>
      <c r="F20" s="116"/>
    </row>
    <row r="21" spans="1:6" ht="17.25">
      <c r="A21" s="88" t="s">
        <v>76</v>
      </c>
      <c r="B21" s="79" t="s">
        <v>46</v>
      </c>
      <c r="C21" s="82" t="s">
        <v>19</v>
      </c>
      <c r="D21" s="80">
        <v>650</v>
      </c>
      <c r="E21" s="112"/>
      <c r="F21" s="112"/>
    </row>
    <row r="22" spans="1:6" s="19" customFormat="1" ht="17.25">
      <c r="A22" s="84" t="s">
        <v>54</v>
      </c>
      <c r="B22" s="89" t="s">
        <v>30</v>
      </c>
      <c r="C22" s="86" t="s">
        <v>19</v>
      </c>
      <c r="D22" s="83">
        <v>24</v>
      </c>
      <c r="E22" s="117"/>
      <c r="F22" s="118"/>
    </row>
    <row r="23" spans="1:6" s="36" customFormat="1" ht="17.25">
      <c r="A23" s="84" t="s">
        <v>55</v>
      </c>
      <c r="B23" s="85" t="s">
        <v>31</v>
      </c>
      <c r="C23" s="86" t="s">
        <v>19</v>
      </c>
      <c r="D23" s="83">
        <v>206</v>
      </c>
      <c r="E23" s="114"/>
      <c r="F23" s="114"/>
    </row>
    <row r="24" spans="1:6" ht="17.25">
      <c r="A24" s="88" t="s">
        <v>56</v>
      </c>
      <c r="B24" s="79" t="s">
        <v>47</v>
      </c>
      <c r="C24" s="82" t="s">
        <v>19</v>
      </c>
      <c r="D24" s="80">
        <v>17</v>
      </c>
      <c r="E24" s="112"/>
      <c r="F24" s="112"/>
    </row>
    <row r="25" spans="1:6" s="36" customFormat="1" ht="17.25">
      <c r="A25" s="84" t="s">
        <v>57</v>
      </c>
      <c r="B25" s="85" t="s">
        <v>50</v>
      </c>
      <c r="C25" s="86" t="s">
        <v>19</v>
      </c>
      <c r="D25" s="83">
        <f>D26</f>
        <v>11</v>
      </c>
      <c r="E25" s="114"/>
      <c r="F25" s="114"/>
    </row>
    <row r="26" spans="1:6" ht="33">
      <c r="A26" s="88" t="s">
        <v>23</v>
      </c>
      <c r="B26" s="90" t="s">
        <v>49</v>
      </c>
      <c r="C26" s="82" t="s">
        <v>19</v>
      </c>
      <c r="D26" s="80">
        <v>11</v>
      </c>
      <c r="E26" s="112"/>
      <c r="F26" s="112"/>
    </row>
    <row r="27" spans="1:6" ht="17.25">
      <c r="A27" s="91">
        <v>2</v>
      </c>
      <c r="B27" s="77" t="s">
        <v>63</v>
      </c>
      <c r="C27" s="76" t="s">
        <v>19</v>
      </c>
      <c r="D27" s="83">
        <v>692</v>
      </c>
      <c r="E27" s="112"/>
      <c r="F27" s="112"/>
    </row>
    <row r="28" spans="1:6" ht="17.25">
      <c r="A28" s="88" t="s">
        <v>23</v>
      </c>
      <c r="B28" s="79" t="s">
        <v>33</v>
      </c>
      <c r="C28" s="82" t="s">
        <v>19</v>
      </c>
      <c r="D28" s="80">
        <v>457</v>
      </c>
      <c r="E28" s="112"/>
      <c r="F28" s="112"/>
    </row>
    <row r="29" spans="1:6" ht="17.25">
      <c r="A29" s="88" t="s">
        <v>23</v>
      </c>
      <c r="B29" s="79" t="s">
        <v>64</v>
      </c>
      <c r="C29" s="82" t="s">
        <v>19</v>
      </c>
      <c r="D29" s="80">
        <v>15</v>
      </c>
      <c r="E29" s="112"/>
      <c r="F29" s="112"/>
    </row>
    <row r="30" spans="1:6" s="36" customFormat="1" ht="17.25">
      <c r="A30" s="72">
        <v>3</v>
      </c>
      <c r="B30" s="77" t="s">
        <v>35</v>
      </c>
      <c r="C30" s="76" t="s">
        <v>19</v>
      </c>
      <c r="D30" s="83">
        <f t="shared" ref="D30" si="1">D31</f>
        <v>120</v>
      </c>
      <c r="E30" s="114"/>
      <c r="F30" s="114"/>
    </row>
    <row r="31" spans="1:6" ht="17.25">
      <c r="A31" s="88" t="s">
        <v>23</v>
      </c>
      <c r="B31" s="92" t="s">
        <v>62</v>
      </c>
      <c r="C31" s="82" t="s">
        <v>19</v>
      </c>
      <c r="D31" s="80">
        <v>120</v>
      </c>
      <c r="E31" s="112"/>
      <c r="F31" s="112"/>
    </row>
    <row r="32" spans="1:6" s="13" customFormat="1" ht="16.5">
      <c r="A32" s="76" t="s">
        <v>42</v>
      </c>
      <c r="B32" s="93" t="s">
        <v>41</v>
      </c>
      <c r="C32" s="93"/>
      <c r="D32" s="94"/>
      <c r="E32" s="119"/>
      <c r="F32" s="119"/>
    </row>
    <row r="33" spans="1:6" s="13" customFormat="1" ht="31.5" customHeight="1">
      <c r="A33" s="95" t="s">
        <v>12</v>
      </c>
      <c r="B33" s="96" t="s">
        <v>65</v>
      </c>
      <c r="C33" s="97" t="s">
        <v>38</v>
      </c>
      <c r="D33" s="110">
        <v>100</v>
      </c>
      <c r="E33" s="119"/>
      <c r="F33" s="119"/>
    </row>
    <row r="34" spans="1:6" s="13" customFormat="1" ht="27.75" customHeight="1">
      <c r="A34" s="95" t="s">
        <v>32</v>
      </c>
      <c r="B34" s="96" t="s">
        <v>82</v>
      </c>
      <c r="C34" s="97"/>
      <c r="D34" s="80"/>
      <c r="E34" s="119"/>
      <c r="F34" s="119"/>
    </row>
    <row r="35" spans="1:6" s="13" customFormat="1" ht="34.5" customHeight="1">
      <c r="A35" s="99">
        <v>1</v>
      </c>
      <c r="B35" s="100" t="s">
        <v>81</v>
      </c>
      <c r="C35" s="97" t="s">
        <v>75</v>
      </c>
      <c r="D35" s="102">
        <v>14.34</v>
      </c>
      <c r="E35" s="119"/>
      <c r="F35" s="119"/>
    </row>
    <row r="36" spans="1:6" s="13" customFormat="1" ht="34.5" customHeight="1">
      <c r="A36" s="99">
        <v>2</v>
      </c>
      <c r="B36" s="100" t="s">
        <v>83</v>
      </c>
      <c r="C36" s="97" t="s">
        <v>38</v>
      </c>
      <c r="D36" s="102">
        <v>16.87</v>
      </c>
      <c r="E36" s="119"/>
      <c r="F36" s="119"/>
    </row>
    <row r="37" spans="1:6" s="13" customFormat="1" ht="16.5">
      <c r="A37" s="95" t="s">
        <v>34</v>
      </c>
      <c r="B37" s="103" t="s">
        <v>48</v>
      </c>
      <c r="C37" s="97" t="s">
        <v>38</v>
      </c>
      <c r="D37" s="102">
        <v>13.2</v>
      </c>
      <c r="E37" s="119"/>
      <c r="F37" s="119"/>
    </row>
    <row r="38" spans="1:6" s="13" customFormat="1" ht="41.25" customHeight="1">
      <c r="A38" s="95" t="s">
        <v>43</v>
      </c>
      <c r="B38" s="104" t="s">
        <v>70</v>
      </c>
      <c r="C38" s="97" t="s">
        <v>38</v>
      </c>
      <c r="D38" s="101">
        <v>9.6</v>
      </c>
      <c r="E38" s="119"/>
      <c r="F38" s="119"/>
    </row>
    <row r="39" spans="1:6" s="13" customFormat="1" ht="16.5">
      <c r="A39" s="95" t="s">
        <v>44</v>
      </c>
      <c r="B39" s="104" t="s">
        <v>68</v>
      </c>
      <c r="C39" s="97" t="s">
        <v>38</v>
      </c>
      <c r="D39" s="105">
        <v>90</v>
      </c>
      <c r="E39" s="119"/>
      <c r="F39" s="119"/>
    </row>
    <row r="40" spans="1:6" s="13" customFormat="1" ht="16.5">
      <c r="A40" s="95" t="s">
        <v>45</v>
      </c>
      <c r="B40" s="104" t="s">
        <v>72</v>
      </c>
      <c r="C40" s="82" t="s">
        <v>73</v>
      </c>
      <c r="D40" s="105">
        <v>162</v>
      </c>
      <c r="E40" s="119"/>
      <c r="F40" s="119"/>
    </row>
    <row r="41" spans="1:6" s="13" customFormat="1" ht="41.25" customHeight="1">
      <c r="A41" s="95" t="s">
        <v>71</v>
      </c>
      <c r="B41" s="104" t="s">
        <v>39</v>
      </c>
      <c r="C41" s="97" t="s">
        <v>38</v>
      </c>
      <c r="D41" s="111">
        <v>87</v>
      </c>
      <c r="E41" s="119"/>
      <c r="F41" s="119"/>
    </row>
    <row r="42" spans="1:6" s="13" customFormat="1" ht="16.5">
      <c r="A42" s="95" t="s">
        <v>74</v>
      </c>
      <c r="B42" s="107" t="s">
        <v>40</v>
      </c>
      <c r="C42" s="97" t="s">
        <v>38</v>
      </c>
      <c r="D42" s="111">
        <v>100</v>
      </c>
      <c r="E42" s="119"/>
      <c r="F42" s="119"/>
    </row>
  </sheetData>
  <mergeCells count="6">
    <mergeCell ref="A1:D1"/>
    <mergeCell ref="A2:D2"/>
    <mergeCell ref="A5:A6"/>
    <mergeCell ref="B5:B6"/>
    <mergeCell ref="C5:C6"/>
    <mergeCell ref="D5:D6"/>
  </mergeCells>
  <printOptions horizontalCentered="1"/>
  <pageMargins left="0.17" right="0" top="0.5" bottom="0.5" header="0.31496062992126" footer="0"/>
  <pageSetup paperSize="9" scale="95" orientation="portrait" r:id="rId1"/>
  <headerFooter>
    <oddFooter>&amp;C&amp;"Times New Roman,Regular"Trang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130" zoomScaleNormal="130" workbookViewId="0">
      <pane ySplit="6" topLeftCell="A43" activePane="bottomLeft" state="frozen"/>
      <selection activeCell="C1" sqref="C1"/>
      <selection pane="bottomLeft" activeCell="A3" sqref="A3"/>
    </sheetView>
  </sheetViews>
  <sheetFormatPr defaultColWidth="9" defaultRowHeight="9.75" customHeight="1"/>
  <cols>
    <col min="1" max="1" width="4.85546875" style="27" customWidth="1"/>
    <col min="2" max="2" width="53.42578125" style="6" customWidth="1"/>
    <col min="3" max="3" width="11.7109375" style="27" customWidth="1"/>
    <col min="4" max="4" width="28" style="53" customWidth="1"/>
    <col min="5" max="16384" width="9" style="6"/>
  </cols>
  <sheetData>
    <row r="1" spans="1:6" ht="15.75">
      <c r="A1" s="147" t="s">
        <v>69</v>
      </c>
      <c r="B1" s="147"/>
      <c r="C1" s="147"/>
      <c r="D1" s="147"/>
    </row>
    <row r="2" spans="1:6" ht="21.75" customHeight="1">
      <c r="A2" s="137" t="str">
        <f>'SÔNG HINH'!A2:D2</f>
        <v>( Ban hành theo Quyết định số 4100/QĐ-UBND ngày 19/12/2022 của UBND huyện Sông Hinh)</v>
      </c>
      <c r="B2" s="137"/>
      <c r="C2" s="137"/>
      <c r="D2" s="137"/>
    </row>
    <row r="3" spans="1:6" s="22" customFormat="1" ht="12.75">
      <c r="A3" s="20"/>
      <c r="B3" s="20"/>
      <c r="C3" s="20"/>
      <c r="D3" s="21"/>
    </row>
    <row r="4" spans="1:6" s="22" customFormat="1" ht="12.75">
      <c r="A4" s="23"/>
      <c r="B4" s="20"/>
      <c r="C4" s="23"/>
      <c r="D4" s="24"/>
    </row>
    <row r="5" spans="1:6" ht="17.25" customHeight="1">
      <c r="A5" s="148" t="s">
        <v>53</v>
      </c>
      <c r="B5" s="150" t="s">
        <v>0</v>
      </c>
      <c r="C5" s="148" t="s">
        <v>52</v>
      </c>
      <c r="D5" s="152" t="s">
        <v>87</v>
      </c>
    </row>
    <row r="6" spans="1:6" s="27" customFormat="1" ht="41.25" customHeight="1">
      <c r="A6" s="149"/>
      <c r="B6" s="151"/>
      <c r="C6" s="149"/>
      <c r="D6" s="153"/>
    </row>
    <row r="7" spans="1:6" ht="16.5">
      <c r="A7" s="71">
        <v>1</v>
      </c>
      <c r="B7" s="71">
        <v>2</v>
      </c>
      <c r="C7" s="71">
        <v>3</v>
      </c>
      <c r="D7" s="71">
        <v>4</v>
      </c>
    </row>
    <row r="8" spans="1:6" ht="16.5">
      <c r="A8" s="72" t="s">
        <v>36</v>
      </c>
      <c r="B8" s="73" t="s">
        <v>37</v>
      </c>
      <c r="C8" s="74"/>
      <c r="D8" s="75"/>
    </row>
    <row r="9" spans="1:6" s="36" customFormat="1" ht="16.5">
      <c r="A9" s="76" t="s">
        <v>12</v>
      </c>
      <c r="B9" s="77" t="s">
        <v>13</v>
      </c>
      <c r="C9" s="72" t="s">
        <v>14</v>
      </c>
      <c r="D9" s="75">
        <f t="shared" ref="D9" si="0">D10+D11</f>
        <v>1813</v>
      </c>
    </row>
    <row r="10" spans="1:6" ht="16.5">
      <c r="A10" s="78">
        <v>1</v>
      </c>
      <c r="B10" s="79" t="s">
        <v>15</v>
      </c>
      <c r="C10" s="78" t="s">
        <v>14</v>
      </c>
      <c r="D10" s="80">
        <v>1400</v>
      </c>
    </row>
    <row r="11" spans="1:6" ht="16.5">
      <c r="A11" s="78">
        <v>2</v>
      </c>
      <c r="B11" s="79" t="s">
        <v>16</v>
      </c>
      <c r="C11" s="78" t="s">
        <v>14</v>
      </c>
      <c r="D11" s="80">
        <v>413</v>
      </c>
    </row>
    <row r="12" spans="1:6" ht="16.5">
      <c r="A12" s="72" t="s">
        <v>32</v>
      </c>
      <c r="B12" s="77" t="s">
        <v>17</v>
      </c>
      <c r="C12" s="82"/>
      <c r="D12" s="83"/>
    </row>
    <row r="13" spans="1:6" ht="16.5">
      <c r="A13" s="72">
        <v>1</v>
      </c>
      <c r="B13" s="77" t="s">
        <v>18</v>
      </c>
      <c r="C13" s="82" t="s">
        <v>19</v>
      </c>
      <c r="D13" s="83">
        <f t="shared" ref="D13" si="1">D14+D20+D22+D23+D25</f>
        <v>2907</v>
      </c>
    </row>
    <row r="14" spans="1:6" s="36" customFormat="1" ht="17.25">
      <c r="A14" s="84" t="s">
        <v>21</v>
      </c>
      <c r="B14" s="85" t="s">
        <v>20</v>
      </c>
      <c r="C14" s="86" t="s">
        <v>19</v>
      </c>
      <c r="D14" s="87">
        <f t="shared" ref="D14" si="2">D15+D19</f>
        <v>295</v>
      </c>
    </row>
    <row r="15" spans="1:6" ht="16.5">
      <c r="A15" s="78" t="s">
        <v>59</v>
      </c>
      <c r="B15" s="79" t="s">
        <v>22</v>
      </c>
      <c r="C15" s="82" t="s">
        <v>19</v>
      </c>
      <c r="D15" s="80">
        <f>D16+D17+D18</f>
        <v>265</v>
      </c>
    </row>
    <row r="16" spans="1:6" ht="16.5">
      <c r="A16" s="88" t="s">
        <v>23</v>
      </c>
      <c r="B16" s="79" t="s">
        <v>24</v>
      </c>
      <c r="C16" s="82" t="s">
        <v>19</v>
      </c>
      <c r="D16" s="80">
        <v>135</v>
      </c>
      <c r="F16" s="121"/>
    </row>
    <row r="17" spans="1:6" ht="16.5">
      <c r="A17" s="88" t="s">
        <v>23</v>
      </c>
      <c r="B17" s="79" t="s">
        <v>25</v>
      </c>
      <c r="C17" s="82" t="s">
        <v>19</v>
      </c>
      <c r="D17" s="80">
        <v>120</v>
      </c>
      <c r="F17" s="121"/>
    </row>
    <row r="18" spans="1:6" ht="16.5">
      <c r="A18" s="88" t="s">
        <v>23</v>
      </c>
      <c r="B18" s="79" t="s">
        <v>26</v>
      </c>
      <c r="C18" s="82" t="s">
        <v>19</v>
      </c>
      <c r="D18" s="80">
        <v>10</v>
      </c>
      <c r="F18" s="121"/>
    </row>
    <row r="19" spans="1:6" ht="16.5">
      <c r="A19" s="78" t="s">
        <v>60</v>
      </c>
      <c r="B19" s="79" t="s">
        <v>28</v>
      </c>
      <c r="C19" s="82" t="s">
        <v>19</v>
      </c>
      <c r="D19" s="80">
        <v>30</v>
      </c>
    </row>
    <row r="20" spans="1:6" s="40" customFormat="1" ht="17.25">
      <c r="A20" s="84" t="s">
        <v>27</v>
      </c>
      <c r="B20" s="85" t="s">
        <v>29</v>
      </c>
      <c r="C20" s="86" t="s">
        <v>19</v>
      </c>
      <c r="D20" s="83">
        <v>2260</v>
      </c>
    </row>
    <row r="21" spans="1:6" ht="16.5">
      <c r="A21" s="88" t="s">
        <v>76</v>
      </c>
      <c r="B21" s="79" t="s">
        <v>46</v>
      </c>
      <c r="C21" s="82" t="s">
        <v>19</v>
      </c>
      <c r="D21" s="80">
        <v>2260</v>
      </c>
    </row>
    <row r="22" spans="1:6" s="19" customFormat="1" ht="17.25">
      <c r="A22" s="84" t="s">
        <v>54</v>
      </c>
      <c r="B22" s="89" t="s">
        <v>30</v>
      </c>
      <c r="C22" s="86" t="s">
        <v>19</v>
      </c>
      <c r="D22" s="83">
        <v>15</v>
      </c>
    </row>
    <row r="23" spans="1:6" s="36" customFormat="1" ht="17.25">
      <c r="A23" s="84" t="s">
        <v>55</v>
      </c>
      <c r="B23" s="85" t="s">
        <v>31</v>
      </c>
      <c r="C23" s="86" t="s">
        <v>19</v>
      </c>
      <c r="D23" s="83">
        <v>320</v>
      </c>
    </row>
    <row r="24" spans="1:6" ht="16.5">
      <c r="A24" s="88" t="s">
        <v>56</v>
      </c>
      <c r="B24" s="79" t="s">
        <v>47</v>
      </c>
      <c r="C24" s="82" t="s">
        <v>19</v>
      </c>
      <c r="D24" s="80">
        <v>320</v>
      </c>
    </row>
    <row r="25" spans="1:6" s="36" customFormat="1" ht="17.25">
      <c r="A25" s="84" t="s">
        <v>57</v>
      </c>
      <c r="B25" s="85" t="s">
        <v>50</v>
      </c>
      <c r="C25" s="86" t="s">
        <v>19</v>
      </c>
      <c r="D25" s="83">
        <f>D26</f>
        <v>17</v>
      </c>
    </row>
    <row r="26" spans="1:6" ht="33">
      <c r="A26" s="88" t="s">
        <v>23</v>
      </c>
      <c r="B26" s="90" t="s">
        <v>49</v>
      </c>
      <c r="C26" s="82" t="s">
        <v>19</v>
      </c>
      <c r="D26" s="80">
        <v>17</v>
      </c>
    </row>
    <row r="27" spans="1:6" ht="16.5">
      <c r="A27" s="91">
        <v>2</v>
      </c>
      <c r="B27" s="77" t="s">
        <v>63</v>
      </c>
      <c r="C27" s="76" t="s">
        <v>19</v>
      </c>
      <c r="D27" s="83">
        <f>D28+D29</f>
        <v>55</v>
      </c>
    </row>
    <row r="28" spans="1:6" ht="16.5">
      <c r="A28" s="88" t="s">
        <v>23</v>
      </c>
      <c r="B28" s="79" t="s">
        <v>33</v>
      </c>
      <c r="C28" s="82" t="s">
        <v>19</v>
      </c>
      <c r="D28" s="80">
        <v>15</v>
      </c>
    </row>
    <row r="29" spans="1:6" ht="16.5">
      <c r="A29" s="88" t="s">
        <v>23</v>
      </c>
      <c r="B29" s="79" t="s">
        <v>64</v>
      </c>
      <c r="C29" s="82" t="s">
        <v>19</v>
      </c>
      <c r="D29" s="80">
        <v>40</v>
      </c>
    </row>
    <row r="30" spans="1:6" s="36" customFormat="1" ht="16.5">
      <c r="A30" s="72">
        <v>3</v>
      </c>
      <c r="B30" s="77" t="s">
        <v>35</v>
      </c>
      <c r="C30" s="76" t="s">
        <v>19</v>
      </c>
      <c r="D30" s="83">
        <f t="shared" ref="D30" si="3">D31</f>
        <v>80</v>
      </c>
    </row>
    <row r="31" spans="1:6" ht="16.5">
      <c r="A31" s="88" t="s">
        <v>23</v>
      </c>
      <c r="B31" s="92" t="s">
        <v>62</v>
      </c>
      <c r="C31" s="82" t="s">
        <v>19</v>
      </c>
      <c r="D31" s="80">
        <v>80</v>
      </c>
    </row>
    <row r="32" spans="1:6" s="13" customFormat="1" ht="16.5">
      <c r="A32" s="76" t="s">
        <v>42</v>
      </c>
      <c r="B32" s="93" t="s">
        <v>41</v>
      </c>
      <c r="C32" s="93"/>
      <c r="D32" s="94"/>
    </row>
    <row r="33" spans="1:4" s="13" customFormat="1" ht="31.5" customHeight="1">
      <c r="A33" s="95" t="s">
        <v>12</v>
      </c>
      <c r="B33" s="96" t="s">
        <v>65</v>
      </c>
      <c r="C33" s="97" t="s">
        <v>38</v>
      </c>
      <c r="D33" s="110">
        <v>100</v>
      </c>
    </row>
    <row r="34" spans="1:4" s="13" customFormat="1" ht="27.75" customHeight="1">
      <c r="A34" s="95" t="s">
        <v>32</v>
      </c>
      <c r="B34" s="96" t="s">
        <v>82</v>
      </c>
      <c r="C34" s="97"/>
      <c r="D34" s="80"/>
    </row>
    <row r="35" spans="1:4" s="13" customFormat="1" ht="34.5" customHeight="1">
      <c r="A35" s="99">
        <v>1</v>
      </c>
      <c r="B35" s="100" t="s">
        <v>81</v>
      </c>
      <c r="C35" s="97" t="s">
        <v>75</v>
      </c>
      <c r="D35" s="102">
        <v>16.89</v>
      </c>
    </row>
    <row r="36" spans="1:4" s="13" customFormat="1" ht="34.5" customHeight="1">
      <c r="A36" s="99">
        <v>2</v>
      </c>
      <c r="B36" s="100" t="s">
        <v>83</v>
      </c>
      <c r="C36" s="97" t="s">
        <v>38</v>
      </c>
      <c r="D36" s="102">
        <v>17.239999999999998</v>
      </c>
    </row>
    <row r="37" spans="1:4" s="13" customFormat="1" ht="16.5">
      <c r="A37" s="95" t="s">
        <v>34</v>
      </c>
      <c r="B37" s="103" t="s">
        <v>48</v>
      </c>
      <c r="C37" s="97" t="s">
        <v>38</v>
      </c>
      <c r="D37" s="102">
        <v>0.3</v>
      </c>
    </row>
    <row r="38" spans="1:4" s="13" customFormat="1" ht="41.25" customHeight="1">
      <c r="A38" s="95" t="s">
        <v>43</v>
      </c>
      <c r="B38" s="104" t="s">
        <v>70</v>
      </c>
      <c r="C38" s="97" t="s">
        <v>38</v>
      </c>
      <c r="D38" s="101">
        <v>8.1999999999999993</v>
      </c>
    </row>
    <row r="39" spans="1:4" s="13" customFormat="1" ht="16.5">
      <c r="A39" s="95" t="s">
        <v>44</v>
      </c>
      <c r="B39" s="104" t="s">
        <v>68</v>
      </c>
      <c r="C39" s="97" t="s">
        <v>38</v>
      </c>
      <c r="D39" s="105">
        <v>100</v>
      </c>
    </row>
    <row r="40" spans="1:4" s="13" customFormat="1" ht="16.5">
      <c r="A40" s="95" t="s">
        <v>45</v>
      </c>
      <c r="B40" s="104" t="s">
        <v>72</v>
      </c>
      <c r="C40" s="82" t="s">
        <v>73</v>
      </c>
      <c r="D40" s="105">
        <v>77</v>
      </c>
    </row>
    <row r="41" spans="1:4" s="13" customFormat="1" ht="41.25" customHeight="1">
      <c r="A41" s="95" t="s">
        <v>71</v>
      </c>
      <c r="B41" s="104" t="s">
        <v>39</v>
      </c>
      <c r="C41" s="97" t="s">
        <v>38</v>
      </c>
      <c r="D41" s="111">
        <v>40</v>
      </c>
    </row>
    <row r="42" spans="1:4" s="13" customFormat="1" ht="16.5">
      <c r="A42" s="95" t="s">
        <v>74</v>
      </c>
      <c r="B42" s="107" t="s">
        <v>40</v>
      </c>
      <c r="C42" s="97" t="s">
        <v>38</v>
      </c>
      <c r="D42" s="111">
        <v>100</v>
      </c>
    </row>
  </sheetData>
  <mergeCells count="6">
    <mergeCell ref="A1:D1"/>
    <mergeCell ref="A2:D2"/>
    <mergeCell ref="A5:A6"/>
    <mergeCell ref="B5:B6"/>
    <mergeCell ref="C5:C6"/>
    <mergeCell ref="D5:D6"/>
  </mergeCells>
  <printOptions horizontalCentered="1"/>
  <pageMargins left="0.17" right="0" top="0.5" bottom="0.5" header="0.31496062992126" footer="0"/>
  <pageSetup paperSize="9" scale="95" orientation="portrait" r:id="rId1"/>
  <headerFooter>
    <oddFooter>&amp;C&amp;"Times New Roman,Regular"Trang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CHỈ TIÊU 2023</vt:lpstr>
      <vt:lpstr>XÃ ĐỨC BÌNH TÂY</vt:lpstr>
      <vt:lpstr>THỊ TRẤN</vt:lpstr>
      <vt:lpstr>XÃ EA BÂR</vt:lpstr>
      <vt:lpstr>XÃ EA LY</vt:lpstr>
      <vt:lpstr>EABIA</vt:lpstr>
      <vt:lpstr>EATROL</vt:lpstr>
      <vt:lpstr>SÔNG HINH</vt:lpstr>
      <vt:lpstr>EA BÁ</vt:lpstr>
      <vt:lpstr>EA lÂM</vt:lpstr>
      <vt:lpstr> SƠN GIANG</vt:lpstr>
      <vt:lpstr>ĐBĐ</vt:lpstr>
      <vt:lpstr>' SƠN GIANG'!Print_Area</vt:lpstr>
      <vt:lpstr>'CHỈ TIÊU 2023'!Print_Area</vt:lpstr>
      <vt:lpstr>ĐBĐ!Print_Area</vt:lpstr>
      <vt:lpstr>'EA BÁ'!Print_Area</vt:lpstr>
      <vt:lpstr>'EA lÂM'!Print_Area</vt:lpstr>
      <vt:lpstr>EABIA!Print_Area</vt:lpstr>
      <vt:lpstr>EATROL!Print_Area</vt:lpstr>
      <vt:lpstr>'SÔNG HINH'!Print_Area</vt:lpstr>
      <vt:lpstr>'THỊ TRẤN'!Print_Area</vt:lpstr>
      <vt:lpstr>'XÃ ĐỨC BÌNH TÂY'!Print_Area</vt:lpstr>
      <vt:lpstr>'XÃ EA BÂR'!Print_Area</vt:lpstr>
      <vt:lpstr>'XÃ EA LY'!Print_Area</vt:lpstr>
      <vt:lpstr>' SƠN GIANG'!Print_Titles</vt:lpstr>
      <vt:lpstr>'CHỈ TIÊU 2023'!Print_Titles</vt:lpstr>
      <vt:lpstr>ĐBĐ!Print_Titles</vt:lpstr>
      <vt:lpstr>'EA BÁ'!Print_Titles</vt:lpstr>
      <vt:lpstr>'EA lÂM'!Print_Titles</vt:lpstr>
      <vt:lpstr>EABIA!Print_Titles</vt:lpstr>
      <vt:lpstr>EATROL!Print_Titles</vt:lpstr>
      <vt:lpstr>'SÔNG HINH'!Print_Titles</vt:lpstr>
      <vt:lpstr>'THỊ TRẤN'!Print_Titles</vt:lpstr>
      <vt:lpstr>'XÃ ĐỨC BÌNH TÂY'!Print_Titles</vt:lpstr>
      <vt:lpstr>'XÃ EA BÂR'!Print_Titles</vt:lpstr>
      <vt:lpstr>'XÃ EA LY'!Print_Titles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2022-11-27T05:58:02Z</cp:lastPrinted>
  <dcterms:created xsi:type="dcterms:W3CDTF">2017-12-05T03:46:39Z</dcterms:created>
  <dcterms:modified xsi:type="dcterms:W3CDTF">2023-01-05T04:10:41Z</dcterms:modified>
</cp:coreProperties>
</file>